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8460" activeTab="0"/>
  </bookViews>
  <sheets>
    <sheet name="Право" sheetId="1" r:id="rId1"/>
  </sheets>
  <definedNames>
    <definedName name="_xlnm._FilterDatabase" localSheetId="0" hidden="1">'Право'!$A$18:$Y$80</definedName>
    <definedName name="_xlnm.Print_Area" localSheetId="0">'Право'!$A$1:$Y$136</definedName>
  </definedNames>
  <calcPr fullCalcOnLoad="1"/>
</workbook>
</file>

<file path=xl/sharedStrings.xml><?xml version="1.0" encoding="utf-8"?>
<sst xmlns="http://schemas.openxmlformats.org/spreadsheetml/2006/main" count="682" uniqueCount="315">
  <si>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</si>
  <si>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</si>
  <si>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</si>
  <si>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</si>
  <si>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</si>
  <si>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</si>
  <si>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</si>
  <si>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</si>
  <si>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</si>
  <si>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</si>
  <si>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</si>
  <si>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</si>
  <si>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</si>
  <si>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</si>
  <si>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</si>
  <si>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</si>
  <si>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</si>
  <si>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</si>
  <si>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</si>
  <si>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</si>
  <si>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</si>
  <si>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</si>
  <si>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</si>
  <si>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</si>
  <si>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</si>
  <si>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</si>
  <si>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</si>
  <si>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</si>
  <si>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</si>
  <si>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</si>
  <si>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</si>
  <si>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</si>
  <si>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</si>
  <si>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</si>
  <si>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</si>
  <si>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</si>
  <si>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</si>
  <si>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</si>
  <si>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</si>
  <si>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</si>
  <si>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</si>
  <si>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</si>
  <si>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</si>
  <si>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Заводнов</t>
  </si>
  <si>
    <t>Александр</t>
  </si>
  <si>
    <t>Сергеевич</t>
  </si>
  <si>
    <t>Медведева Анна Александровна</t>
  </si>
  <si>
    <t xml:space="preserve">заседания  жюри муниципального этапа всероссийской олимпиады школьников </t>
  </si>
  <si>
    <t>Город,/район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</si>
  <si>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</si>
  <si>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</si>
  <si>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</si>
  <si>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</si>
  <si>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</si>
  <si>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Члены жюри:</t>
  </si>
  <si>
    <t>Кол-во победителей</t>
  </si>
  <si>
    <t>Российская Федерация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</si>
  <si>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</si>
  <si>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</si>
  <si>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</si>
  <si>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</si>
  <si>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</si>
  <si>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Рейтинговое место ОО по общему уровню участников МЭ</t>
  </si>
  <si>
    <t>МАОУ СОШ №5</t>
  </si>
  <si>
    <t>муниципалитет</t>
  </si>
  <si>
    <t>1 зад.</t>
  </si>
  <si>
    <t>2 зад.</t>
  </si>
  <si>
    <t>3 зад.</t>
  </si>
  <si>
    <t>4 зад.</t>
  </si>
  <si>
    <t>5 зад.</t>
  </si>
  <si>
    <t>6 зад.</t>
  </si>
  <si>
    <t>7 зад.</t>
  </si>
  <si>
    <t>Осипова</t>
  </si>
  <si>
    <t>Полина</t>
  </si>
  <si>
    <t>Алексеевна</t>
  </si>
  <si>
    <t>Ж</t>
  </si>
  <si>
    <t>тамбовское областное государственное автономное общеобразовательное учреждение "Мичуринский лицей-интернат"</t>
  </si>
  <si>
    <t>Попов</t>
  </si>
  <si>
    <t>Алексей</t>
  </si>
  <si>
    <t>Михайлович</t>
  </si>
  <si>
    <t>М</t>
  </si>
  <si>
    <t>муниципальное автономное общеобразовательное учреждение "Средняя общеобразовательная школа № 5 "Научно-технологический центр  имени И.В.Мичурина" г.Мичуринска Тамбовской области</t>
  </si>
  <si>
    <t>Томильченко</t>
  </si>
  <si>
    <t>Ангелина</t>
  </si>
  <si>
    <t>Васильевна</t>
  </si>
  <si>
    <t>Голованчиков</t>
  </si>
  <si>
    <t>Данила</t>
  </si>
  <si>
    <t>Никитин</t>
  </si>
  <si>
    <t xml:space="preserve">Владимир </t>
  </si>
  <si>
    <t>Александрович</t>
  </si>
  <si>
    <t>Понафидина</t>
  </si>
  <si>
    <t xml:space="preserve">Алена 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</si>
  <si>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</si>
  <si>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Денис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</si>
  <si>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</si>
  <si>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Стрыгин</t>
  </si>
  <si>
    <t>Михаил</t>
  </si>
  <si>
    <t>Алексеевич</t>
  </si>
  <si>
    <t xml:space="preserve">Иванов </t>
  </si>
  <si>
    <t xml:space="preserve">Николай </t>
  </si>
  <si>
    <t>Козлова</t>
  </si>
  <si>
    <t>Инна</t>
  </si>
  <si>
    <t>Руслановна</t>
  </si>
  <si>
    <t>Новиков</t>
  </si>
  <si>
    <t>Даниил</t>
  </si>
  <si>
    <t>Денисович</t>
  </si>
  <si>
    <t>российская Федерация</t>
  </si>
  <si>
    <t>Матовников</t>
  </si>
  <si>
    <t>Никита</t>
  </si>
  <si>
    <t>Евгеньевич</t>
  </si>
  <si>
    <t>Нестеров</t>
  </si>
  <si>
    <t>Антон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</si>
  <si>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</si>
  <si>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Кольцов</t>
  </si>
  <si>
    <t xml:space="preserve">Романов </t>
  </si>
  <si>
    <t>Владимирович</t>
  </si>
  <si>
    <t xml:space="preserve">     М</t>
  </si>
  <si>
    <t>Капитонова</t>
  </si>
  <si>
    <t xml:space="preserve">Влада </t>
  </si>
  <si>
    <t>Игоревна</t>
  </si>
  <si>
    <t>Анастасия</t>
  </si>
  <si>
    <t>Александровна</t>
  </si>
  <si>
    <t>муниципальное бюджетное общеобразовательное учреждение "Средняя общеобразовательная школа № 9" г.Мичуринска Тамбовской области</t>
  </si>
  <si>
    <t>Прокофьев</t>
  </si>
  <si>
    <t>Ильич</t>
  </si>
  <si>
    <t>Терехов</t>
  </si>
  <si>
    <t>Вадим</t>
  </si>
  <si>
    <t>Шведенко</t>
  </si>
  <si>
    <t>Сергеевна</t>
  </si>
  <si>
    <t>Попова</t>
  </si>
  <si>
    <t>Оксана</t>
  </si>
  <si>
    <t>Жукова</t>
  </si>
  <si>
    <t>Юлия</t>
  </si>
  <si>
    <t xml:space="preserve">Стрельникова </t>
  </si>
  <si>
    <t>Валерия</t>
  </si>
  <si>
    <t>Владимировна</t>
  </si>
  <si>
    <t xml:space="preserve"> 27.01.2005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</si>
  <si>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</si>
  <si>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Карташов</t>
  </si>
  <si>
    <t>Кирилл</t>
  </si>
  <si>
    <t>Николаевич</t>
  </si>
  <si>
    <t>Орлов</t>
  </si>
  <si>
    <t xml:space="preserve">Сергей </t>
  </si>
  <si>
    <t>Комарова</t>
  </si>
  <si>
    <t>Любовь</t>
  </si>
  <si>
    <t>Андреевна</t>
  </si>
  <si>
    <t>Мосягина</t>
  </si>
  <si>
    <t>Виктория</t>
  </si>
  <si>
    <t>Юрьевна</t>
  </si>
  <si>
    <t>Афонин</t>
  </si>
  <si>
    <t>Дмитрий</t>
  </si>
  <si>
    <t>Герасимов</t>
  </si>
  <si>
    <t>Артем</t>
  </si>
  <si>
    <t>Игоревич</t>
  </si>
  <si>
    <t>Дубровский</t>
  </si>
  <si>
    <t>Котельников</t>
  </si>
  <si>
    <t>Максим</t>
  </si>
  <si>
    <t>Андреевич</t>
  </si>
  <si>
    <t>Скрылева</t>
  </si>
  <si>
    <t>Павловна</t>
  </si>
  <si>
    <t>Костюшин</t>
  </si>
  <si>
    <t>Бадина</t>
  </si>
  <si>
    <t>Анатольевна</t>
  </si>
  <si>
    <t>Калинкина</t>
  </si>
  <si>
    <t>Ксения</t>
  </si>
  <si>
    <t>Дмитриевна</t>
  </si>
  <si>
    <t>Семенов</t>
  </si>
  <si>
    <t>Романович</t>
  </si>
  <si>
    <t>Коренева</t>
  </si>
  <si>
    <t>Василиса</t>
  </si>
  <si>
    <t>Олеговна</t>
  </si>
  <si>
    <t>Трунов</t>
  </si>
  <si>
    <t>Аверина</t>
  </si>
  <si>
    <t>Ярослава</t>
  </si>
  <si>
    <t>Иванова</t>
  </si>
  <si>
    <t>Мария</t>
  </si>
  <si>
    <t>Антоновна</t>
  </si>
  <si>
    <t>Алёна</t>
  </si>
  <si>
    <t>Полякова</t>
  </si>
  <si>
    <t>Бурцева</t>
  </si>
  <si>
    <t>Константиновна</t>
  </si>
  <si>
    <t>Исакова</t>
  </si>
  <si>
    <t>Аделина</t>
  </si>
  <si>
    <t>Птак</t>
  </si>
  <si>
    <t>Светлана</t>
  </si>
  <si>
    <t>Сушкова</t>
  </si>
  <si>
    <t>Денисовна</t>
  </si>
  <si>
    <t>Махова</t>
  </si>
  <si>
    <t>Софья</t>
  </si>
  <si>
    <t>Котлярова</t>
  </si>
  <si>
    <t>Арина</t>
  </si>
  <si>
    <t xml:space="preserve">Астахов </t>
  </si>
  <si>
    <t>Николай</t>
  </si>
  <si>
    <t>Агафонова</t>
  </si>
  <si>
    <t>Елизавета</t>
  </si>
  <si>
    <t>Цветкова</t>
  </si>
  <si>
    <t>Дарья</t>
  </si>
  <si>
    <t>Романовна</t>
  </si>
  <si>
    <t>Калинчева</t>
  </si>
  <si>
    <t xml:space="preserve"> Ж</t>
  </si>
  <si>
    <t>Сивенкова</t>
  </si>
  <si>
    <t>Шевченко</t>
  </si>
  <si>
    <t>Вячеславовна</t>
  </si>
  <si>
    <t>Тамбовцев</t>
  </si>
  <si>
    <t>Завитаев</t>
  </si>
  <si>
    <t>Илья</t>
  </si>
  <si>
    <t>Белоброва</t>
  </si>
  <si>
    <t>Назарова</t>
  </si>
  <si>
    <t>Максимовна</t>
  </si>
  <si>
    <t>Александрова</t>
  </si>
  <si>
    <t>Александра</t>
  </si>
  <si>
    <t>Евгеньевна</t>
  </si>
  <si>
    <t>Полянская Людмила Ивановна</t>
  </si>
  <si>
    <t>Сорокин Роман Викторович</t>
  </si>
  <si>
    <t>Крылова Людмила Викторовна</t>
  </si>
  <si>
    <t>Цуканов Михаил Игоревич</t>
  </si>
  <si>
    <t>Филитова Ольга Николаевна</t>
  </si>
  <si>
    <t>Бекетова Светлана Геннадьевна</t>
  </si>
  <si>
    <t>Белякова Светлана Валерьевна</t>
  </si>
  <si>
    <t xml:space="preserve"> Шелковникова Светлана Валерьевна</t>
  </si>
  <si>
    <t>Милованова Наталия Викторовна</t>
  </si>
  <si>
    <t>Улыбышева Елизавета Валериевна</t>
  </si>
  <si>
    <t>Насонова Любовь Анатольевна</t>
  </si>
  <si>
    <t>Клепов</t>
  </si>
  <si>
    <t>м</t>
  </si>
  <si>
    <t>Кобзева Галина Васильевна</t>
  </si>
  <si>
    <t>Снегирева</t>
  </si>
  <si>
    <t>ж</t>
  </si>
  <si>
    <r>
      <t xml:space="preserve">по </t>
    </r>
    <r>
      <rPr>
        <b/>
        <u val="single"/>
        <sz val="18"/>
        <rFont val="Times New Roman"/>
        <family val="1"/>
      </rPr>
      <t>праву</t>
    </r>
    <r>
      <rPr>
        <b/>
        <sz val="18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2020-2021 учебном году</t>
    </r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</si>
  <si>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 val="single"/>
        <sz val="18"/>
        <rFont val="Times New Roman"/>
        <family val="1"/>
      </rPr>
      <t>праву</t>
    </r>
    <r>
      <rPr>
        <sz val="1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</si>
  <si>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2020-2021 учебном году по </t>
    </r>
    <r>
      <rPr>
        <b/>
        <u val="single"/>
        <sz val="18"/>
        <rFont val="Times New Roman"/>
        <family val="1"/>
      </rPr>
      <t>праву</t>
    </r>
    <r>
      <rPr>
        <b/>
        <sz val="18"/>
        <rFont val="Times New Roman"/>
        <family val="1"/>
      </rPr>
      <t xml:space="preserve"> на территории г.Мичуринска</t>
    </r>
  </si>
  <si>
    <r>
      <t>Дата проведения олимпиады</t>
    </r>
    <r>
      <rPr>
        <sz val="18"/>
        <rFont val="Times New Roman"/>
        <family val="1"/>
      </rPr>
      <t>: 03.12.</t>
    </r>
    <r>
      <rPr>
        <sz val="18"/>
        <color indexed="8"/>
        <rFont val="Times New Roman"/>
        <family val="1"/>
      </rPr>
      <t>2020</t>
    </r>
  </si>
  <si>
    <r>
      <t xml:space="preserve">"03" </t>
    </r>
    <r>
      <rPr>
        <b/>
        <u val="single"/>
        <sz val="18"/>
        <rFont val="Times New Roman"/>
        <family val="1"/>
      </rPr>
      <t>декабря</t>
    </r>
    <r>
      <rPr>
        <b/>
        <sz val="18"/>
        <rFont val="Times New Roman"/>
        <family val="1"/>
      </rPr>
      <t xml:space="preserve"> 2020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</si>
  <si>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rFont val="Times New Roman"/>
        <family val="1"/>
      </rPr>
      <t>праву</t>
    </r>
    <r>
      <rPr>
        <sz val="18"/>
        <rFont val="Times New Roman"/>
        <family val="1"/>
      </rPr>
      <t xml:space="preserve"> на территории г.Мичуринска.</t>
    </r>
  </si>
  <si>
    <r>
      <t xml:space="preserve">     Кобзева Галина Васильевна____________________________________</t>
    </r>
    <r>
      <rPr>
        <i/>
        <sz val="18"/>
        <rFont val="Times New Roman"/>
        <family val="1"/>
      </rPr>
      <t xml:space="preserve"> (подпись)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</si>
  <si>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-62  </t>
    </r>
    <r>
      <rPr>
        <sz val="18"/>
        <color indexed="8"/>
        <rFont val="Times New Roman"/>
        <family val="1"/>
      </rPr>
      <t>, 7 класс -0  , 8 класс -0 , 9 класс -16 , 10 класс -31 , 11 класс -15 .</t>
    </r>
  </si>
  <si>
    <t>07-03-2020-09</t>
  </si>
  <si>
    <t>07-09-2020-11</t>
  </si>
  <si>
    <t>07-09-2020-12</t>
  </si>
  <si>
    <t>07-09-2020-10</t>
  </si>
  <si>
    <t>07-09-2020-06</t>
  </si>
  <si>
    <t>07-09-2020-05</t>
  </si>
  <si>
    <t>07-09-2020-04</t>
  </si>
  <si>
    <t>07-09-2020-08</t>
  </si>
  <si>
    <t>07-09-2020-07</t>
  </si>
  <si>
    <t>07-09-200-03</t>
  </si>
  <si>
    <t>07-09-2020-02</t>
  </si>
  <si>
    <t>07-09-2020-01</t>
  </si>
  <si>
    <t>07-09-2020-13</t>
  </si>
  <si>
    <t>07-09-2020-14</t>
  </si>
  <si>
    <t>07-09-2020-15</t>
  </si>
  <si>
    <t>07-09-2020-16</t>
  </si>
  <si>
    <t>07-10-2020-32</t>
  </si>
  <si>
    <t>07-10-2020-30</t>
  </si>
  <si>
    <t>07-10-2020-31</t>
  </si>
  <si>
    <t>07-10-2020-33</t>
  </si>
  <si>
    <t>07-10-2020-34</t>
  </si>
  <si>
    <t>07-10-2020-28</t>
  </si>
  <si>
    <t>07-10-2020-35</t>
  </si>
  <si>
    <t>07-10-2020-39</t>
  </si>
  <si>
    <t>07-10-2020-36</t>
  </si>
  <si>
    <t>07-10-2020-37</t>
  </si>
  <si>
    <t>07-10-2020-38</t>
  </si>
  <si>
    <t>07-10-2020-25</t>
  </si>
  <si>
    <t>07-10-2020-24</t>
  </si>
  <si>
    <t>07-10-2020-23</t>
  </si>
  <si>
    <t>07-10-2020-27</t>
  </si>
  <si>
    <t>07-10-2020-26</t>
  </si>
  <si>
    <t>07-10-2020-22</t>
  </si>
  <si>
    <t>07-10-2020-21</t>
  </si>
  <si>
    <t>07-10-2020-20</t>
  </si>
  <si>
    <t>07-10-2020-19</t>
  </si>
  <si>
    <t>07-10-2020-18</t>
  </si>
  <si>
    <t>07-10-2020-17</t>
  </si>
  <si>
    <t>07-10-2020-41</t>
  </si>
  <si>
    <t>07-10-2020-42</t>
  </si>
  <si>
    <t>07-10-2020-43</t>
  </si>
  <si>
    <t>07-10-2020-44</t>
  </si>
  <si>
    <t>07-10-2020-45</t>
  </si>
  <si>
    <t>07-10-2020-46</t>
  </si>
  <si>
    <t>07-10-2020-47</t>
  </si>
  <si>
    <t>07-10-2020-48</t>
  </si>
  <si>
    <t>07-10-2020-49</t>
  </si>
  <si>
    <t>07-11-2020-52</t>
  </si>
  <si>
    <t>07-11-2020-53</t>
  </si>
  <si>
    <t>07-11-2020-51</t>
  </si>
  <si>
    <t>07-11-2020-50</t>
  </si>
  <si>
    <t>07-11-2020-54</t>
  </si>
  <si>
    <t>07-11-2020-55</t>
  </si>
  <si>
    <t>07-11-2020-56</t>
  </si>
  <si>
    <t>07-11-2020-57</t>
  </si>
  <si>
    <t>07-11-2020-58</t>
  </si>
  <si>
    <t>07-11-2020-59</t>
  </si>
  <si>
    <t>07-11-2020-60</t>
  </si>
  <si>
    <t>07-11-2020-61</t>
  </si>
  <si>
    <t>07-11-2020-62</t>
  </si>
  <si>
    <t>07-11-2020-63</t>
  </si>
  <si>
    <t>07-11-2020-64</t>
  </si>
  <si>
    <t>Бекетова С.Г.</t>
  </si>
  <si>
    <t>Дроздова Е.Н</t>
  </si>
  <si>
    <t>Насонова Л.А.</t>
  </si>
  <si>
    <t>Шелковникова С.В.</t>
  </si>
  <si>
    <t>Сорокин Р.В.</t>
  </si>
  <si>
    <t>Щугорева Е.А.</t>
  </si>
  <si>
    <t>Цуканов М.И.</t>
  </si>
  <si>
    <t>Афонина Н.А.</t>
  </si>
  <si>
    <t>Трунова Л.Н.</t>
  </si>
  <si>
    <t>Улыбышева Е.В.</t>
  </si>
  <si>
    <t>Места проведения олимпиады: МБОУ СОШ №№ 1, 7, 9, 15, 19, МАОУ "СОШ №5 "НТЦ им. И.В.Мичурина", ТОГАОУ "Мичуринский лицей"</t>
  </si>
  <si>
    <t>Победитель</t>
  </si>
  <si>
    <t>Призер</t>
  </si>
  <si>
    <t>Афонина Наталия Александровна, Насонова Любовь Анатольевна</t>
  </si>
  <si>
    <t>1</t>
  </si>
  <si>
    <t>4</t>
  </si>
  <si>
    <t>3-4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</si>
</sst>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medium">
        <color indexed="8"/>
      </right>
      <top style="thick"/>
      <bottom>
        <color indexed="63"/>
      </bottom>
    </border>
    <border>
      <left style="medium">
        <color indexed="8"/>
      </left>
      <right style="medium">
        <color indexed="8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/>
      <bottom>
        <color indexed="63"/>
      </bottom>
    </border>
    <border>
      <left style="medium"/>
      <right style="medium">
        <color indexed="8"/>
      </right>
      <top style="thick"/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6" fontId="4" fillId="32" borderId="10" xfId="0" applyNumberFormat="1" applyFont="1" applyFill="1" applyBorder="1" applyAlignment="1">
      <alignment horizontal="center" vertical="center" wrapText="1"/>
    </xf>
    <xf numFmtId="176" fontId="4" fillId="32" borderId="10" xfId="57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76" fontId="13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176" fontId="4" fillId="36" borderId="10" xfId="57" applyNumberFormat="1" applyFont="1" applyFill="1" applyBorder="1" applyAlignment="1" applyProtection="1">
      <alignment horizontal="center" vertical="center" wrapText="1"/>
      <protection/>
    </xf>
    <xf numFmtId="176" fontId="4" fillId="36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176" fontId="13" fillId="35" borderId="0" xfId="0" applyNumberFormat="1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/>
    </xf>
    <xf numFmtId="176" fontId="16" fillId="35" borderId="0" xfId="0" applyNumberFormat="1" applyFont="1" applyFill="1" applyBorder="1" applyAlignment="1">
      <alignment horizontal="center" vertical="center" wrapText="1"/>
    </xf>
    <xf numFmtId="179" fontId="4" fillId="32" borderId="10" xfId="57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179" fontId="5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9" fontId="17" fillId="0" borderId="10" xfId="0" applyNumberFormat="1" applyFont="1" applyBorder="1" applyAlignment="1">
      <alignment horizontal="center" vertical="center"/>
    </xf>
    <xf numFmtId="176" fontId="18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/>
    </xf>
    <xf numFmtId="176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76" fontId="17" fillId="0" borderId="0" xfId="0" applyNumberFormat="1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/>
    </xf>
    <xf numFmtId="49" fontId="15" fillId="42" borderId="10" xfId="0" applyNumberFormat="1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5" fillId="40" borderId="10" xfId="0" applyNumberFormat="1" applyFont="1" applyFill="1" applyBorder="1" applyAlignment="1">
      <alignment horizontal="center" vertical="center" wrapText="1"/>
    </xf>
    <xf numFmtId="49" fontId="5" fillId="40" borderId="10" xfId="0" applyNumberFormat="1" applyFont="1" applyFill="1" applyBorder="1" applyAlignment="1">
      <alignment horizontal="center" vertical="center" wrapText="1"/>
    </xf>
    <xf numFmtId="0" fontId="5" fillId="42" borderId="10" xfId="0" applyNumberFormat="1" applyFont="1" applyFill="1" applyBorder="1" applyAlignment="1">
      <alignment horizontal="center" vertical="center" wrapText="1"/>
    </xf>
    <xf numFmtId="49" fontId="5" fillId="4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5"/>
  <sheetViews>
    <sheetView tabSelected="1" view="pageBreakPreview" zoomScale="60" zoomScaleNormal="49" zoomScalePageLayoutView="0" workbookViewId="0" topLeftCell="A1">
      <selection activeCell="A8" sqref="A8"/>
    </sheetView>
  </sheetViews>
  <sheetFormatPr defaultColWidth="9.140625" defaultRowHeight="15"/>
  <cols>
    <col min="2" max="2" width="23.140625" style="0" customWidth="1"/>
    <col min="3" max="3" width="19.710937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2.8515625" style="0" customWidth="1"/>
    <col min="12" max="12" width="14.57421875" style="0" customWidth="1"/>
    <col min="13" max="13" width="10.00390625" style="0" customWidth="1"/>
    <col min="14" max="14" width="13.8515625" style="0" customWidth="1"/>
    <col min="15" max="18" width="9.421875" style="0" customWidth="1"/>
    <col min="19" max="19" width="14.57421875" style="0" customWidth="1"/>
    <col min="20" max="20" width="16.140625" style="0" customWidth="1"/>
    <col min="21" max="21" width="17.421875" style="0" customWidth="1"/>
    <col min="22" max="22" width="16.28125" style="0" customWidth="1"/>
    <col min="23" max="23" width="17.7109375" style="0" customWidth="1"/>
    <col min="24" max="24" width="18.28125" style="0" customWidth="1"/>
    <col min="25" max="25" width="21.421875" style="0" customWidth="1"/>
  </cols>
  <sheetData>
    <row r="1" spans="1:25" ht="22.5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22.5">
      <c r="A2" s="75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22.5">
      <c r="A3" s="75" t="s">
        <v>228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2:25" ht="22.5">
      <c r="B4" s="75" t="s">
        <v>12</v>
      </c>
      <c r="C4" s="76"/>
      <c r="D4" s="7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7" t="s">
        <v>232</v>
      </c>
      <c r="T4" s="77"/>
      <c r="U4" s="77"/>
      <c r="V4" s="77"/>
      <c r="W4" s="77"/>
      <c r="X4" s="7"/>
      <c r="Y4" s="5"/>
    </row>
    <row r="5" spans="1:25" ht="23.25">
      <c r="A5" s="70" t="s">
        <v>235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3.25">
      <c r="A6" s="70" t="s">
        <v>308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23.25">
      <c r="A7" s="71" t="s">
        <v>231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3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23.25">
      <c r="A9" s="72" t="s">
        <v>14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23.25">
      <c r="A10" s="73" t="s">
        <v>229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3.25">
      <c r="A12" s="72" t="s">
        <v>15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23.25">
      <c r="A13" s="73" t="s">
        <v>233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</row>
    <row r="14" spans="1:25" ht="23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22.5">
      <c r="A15" s="78" t="s">
        <v>230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23.25">
      <c r="A16" s="79" t="s">
        <v>16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</row>
    <row r="17" spans="1:25" ht="24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75.75" thickTop="1">
      <c r="A18" s="54" t="s">
        <v>0</v>
      </c>
      <c r="B18" s="55" t="s">
        <v>48</v>
      </c>
      <c r="C18" s="56" t="s">
        <v>7</v>
      </c>
      <c r="D18" s="57" t="s">
        <v>1</v>
      </c>
      <c r="E18" s="55" t="s">
        <v>2</v>
      </c>
      <c r="F18" s="58" t="s">
        <v>3</v>
      </c>
      <c r="G18" s="59" t="s">
        <v>4</v>
      </c>
      <c r="H18" s="55" t="s">
        <v>5</v>
      </c>
      <c r="I18" s="55" t="s">
        <v>49</v>
      </c>
      <c r="J18" s="55" t="s">
        <v>50</v>
      </c>
      <c r="K18" s="58" t="s">
        <v>51</v>
      </c>
      <c r="L18" s="60" t="s">
        <v>65</v>
      </c>
      <c r="M18" s="60" t="s">
        <v>66</v>
      </c>
      <c r="N18" s="60" t="s">
        <v>67</v>
      </c>
      <c r="O18" s="60" t="s">
        <v>68</v>
      </c>
      <c r="P18" s="60" t="s">
        <v>69</v>
      </c>
      <c r="Q18" s="60" t="s">
        <v>70</v>
      </c>
      <c r="R18" s="60" t="s">
        <v>71</v>
      </c>
      <c r="S18" s="60" t="s">
        <v>8</v>
      </c>
      <c r="T18" s="60" t="s">
        <v>10</v>
      </c>
      <c r="U18" s="60" t="s">
        <v>11</v>
      </c>
      <c r="V18" s="60" t="s">
        <v>9</v>
      </c>
      <c r="W18" s="60" t="s">
        <v>52</v>
      </c>
      <c r="X18" s="60" t="s">
        <v>53</v>
      </c>
      <c r="Y18" s="61" t="s">
        <v>6</v>
      </c>
    </row>
    <row r="19" spans="1:25" ht="56.25">
      <c r="A19" s="8">
        <v>1</v>
      </c>
      <c r="B19" s="8" t="s">
        <v>12</v>
      </c>
      <c r="C19" s="8" t="s">
        <v>249</v>
      </c>
      <c r="D19" s="8" t="s">
        <v>87</v>
      </c>
      <c r="E19" s="8" t="s">
        <v>88</v>
      </c>
      <c r="F19" s="8" t="s">
        <v>89</v>
      </c>
      <c r="G19" s="8" t="s">
        <v>80</v>
      </c>
      <c r="H19" s="62">
        <v>38370</v>
      </c>
      <c r="I19" s="8" t="s">
        <v>56</v>
      </c>
      <c r="J19" s="8" t="s">
        <v>76</v>
      </c>
      <c r="K19" s="8">
        <v>9</v>
      </c>
      <c r="L19" s="65">
        <v>10</v>
      </c>
      <c r="M19" s="65">
        <v>20</v>
      </c>
      <c r="N19" s="65">
        <v>20</v>
      </c>
      <c r="O19" s="65">
        <v>8</v>
      </c>
      <c r="P19" s="65">
        <v>16</v>
      </c>
      <c r="Q19" s="65">
        <v>3</v>
      </c>
      <c r="R19" s="65">
        <v>21</v>
      </c>
      <c r="S19" s="28">
        <f aca="true" t="shared" si="0" ref="S19:S34">SUM(L19:R19)</f>
        <v>98</v>
      </c>
      <c r="T19" s="64">
        <v>100</v>
      </c>
      <c r="U19" s="30">
        <f aca="true" t="shared" si="1" ref="U19:U34">S19/T19</f>
        <v>0.98</v>
      </c>
      <c r="V19" s="32"/>
      <c r="W19" s="32" t="s">
        <v>309</v>
      </c>
      <c r="X19" s="33"/>
      <c r="Y19" s="8" t="s">
        <v>212</v>
      </c>
    </row>
    <row r="20" spans="1:25" ht="56.25">
      <c r="A20" s="8">
        <v>2</v>
      </c>
      <c r="B20" s="8" t="s">
        <v>12</v>
      </c>
      <c r="C20" s="8" t="s">
        <v>250</v>
      </c>
      <c r="D20" s="8" t="s">
        <v>82</v>
      </c>
      <c r="E20" s="8" t="s">
        <v>83</v>
      </c>
      <c r="F20" s="8" t="s">
        <v>84</v>
      </c>
      <c r="G20" s="8" t="s">
        <v>75</v>
      </c>
      <c r="H20" s="62">
        <v>38518</v>
      </c>
      <c r="I20" s="8" t="s">
        <v>56</v>
      </c>
      <c r="J20" s="8" t="s">
        <v>76</v>
      </c>
      <c r="K20" s="8">
        <v>9</v>
      </c>
      <c r="L20" s="64">
        <v>8</v>
      </c>
      <c r="M20" s="64">
        <v>18</v>
      </c>
      <c r="N20" s="64">
        <v>6</v>
      </c>
      <c r="O20" s="64">
        <v>8</v>
      </c>
      <c r="P20" s="64">
        <v>12</v>
      </c>
      <c r="Q20" s="64">
        <v>2</v>
      </c>
      <c r="R20" s="64">
        <v>17</v>
      </c>
      <c r="S20" s="24">
        <f t="shared" si="0"/>
        <v>71</v>
      </c>
      <c r="T20" s="64">
        <v>100</v>
      </c>
      <c r="U20" s="9">
        <f t="shared" si="1"/>
        <v>0.71</v>
      </c>
      <c r="V20" s="33"/>
      <c r="W20" s="33" t="s">
        <v>310</v>
      </c>
      <c r="X20" s="33"/>
      <c r="Y20" s="8" t="s">
        <v>212</v>
      </c>
    </row>
    <row r="21" spans="1:25" ht="56.25">
      <c r="A21" s="8">
        <v>3</v>
      </c>
      <c r="B21" s="8" t="s">
        <v>12</v>
      </c>
      <c r="C21" s="8" t="s">
        <v>251</v>
      </c>
      <c r="D21" s="8" t="s">
        <v>72</v>
      </c>
      <c r="E21" s="8" t="s">
        <v>73</v>
      </c>
      <c r="F21" s="8" t="s">
        <v>74</v>
      </c>
      <c r="G21" s="8" t="s">
        <v>75</v>
      </c>
      <c r="H21" s="62">
        <v>38646</v>
      </c>
      <c r="I21" s="8" t="s">
        <v>56</v>
      </c>
      <c r="J21" s="8" t="s">
        <v>76</v>
      </c>
      <c r="K21" s="8">
        <v>9</v>
      </c>
      <c r="L21" s="64">
        <v>9</v>
      </c>
      <c r="M21" s="64">
        <v>14</v>
      </c>
      <c r="N21" s="64">
        <v>6</v>
      </c>
      <c r="O21" s="64">
        <v>6</v>
      </c>
      <c r="P21" s="64">
        <v>15</v>
      </c>
      <c r="Q21" s="64">
        <v>4</v>
      </c>
      <c r="R21" s="64">
        <v>15</v>
      </c>
      <c r="S21" s="24">
        <f t="shared" si="0"/>
        <v>69</v>
      </c>
      <c r="T21" s="64">
        <v>100</v>
      </c>
      <c r="U21" s="10">
        <f t="shared" si="1"/>
        <v>0.69</v>
      </c>
      <c r="V21" s="33"/>
      <c r="W21" s="33" t="s">
        <v>310</v>
      </c>
      <c r="X21" s="33"/>
      <c r="Y21" s="8" t="s">
        <v>212</v>
      </c>
    </row>
    <row r="22" spans="1:25" ht="75">
      <c r="A22" s="8">
        <v>4</v>
      </c>
      <c r="B22" s="8" t="s">
        <v>12</v>
      </c>
      <c r="C22" s="8" t="s">
        <v>245</v>
      </c>
      <c r="D22" s="8" t="s">
        <v>110</v>
      </c>
      <c r="E22" s="8" t="s">
        <v>111</v>
      </c>
      <c r="F22" s="8" t="s">
        <v>97</v>
      </c>
      <c r="G22" s="8" t="s">
        <v>80</v>
      </c>
      <c r="H22" s="62">
        <v>38582</v>
      </c>
      <c r="I22" s="8" t="s">
        <v>56</v>
      </c>
      <c r="J22" s="8" t="s">
        <v>112</v>
      </c>
      <c r="K22" s="8">
        <v>9</v>
      </c>
      <c r="L22" s="64">
        <v>9</v>
      </c>
      <c r="M22" s="64">
        <v>10</v>
      </c>
      <c r="N22" s="64">
        <v>4</v>
      </c>
      <c r="O22" s="64">
        <v>4</v>
      </c>
      <c r="P22" s="64">
        <v>6</v>
      </c>
      <c r="Q22" s="64">
        <v>1</v>
      </c>
      <c r="R22" s="64">
        <v>14</v>
      </c>
      <c r="S22" s="24">
        <f t="shared" si="0"/>
        <v>48</v>
      </c>
      <c r="T22" s="64">
        <v>100</v>
      </c>
      <c r="U22" s="9">
        <f t="shared" si="1"/>
        <v>0.48</v>
      </c>
      <c r="V22" s="33"/>
      <c r="W22" s="33" t="s">
        <v>310</v>
      </c>
      <c r="X22" s="33"/>
      <c r="Y22" s="8" t="s">
        <v>216</v>
      </c>
    </row>
    <row r="23" spans="1:25" ht="75">
      <c r="A23" s="8">
        <v>5</v>
      </c>
      <c r="B23" s="8" t="s">
        <v>12</v>
      </c>
      <c r="C23" s="8" t="s">
        <v>238</v>
      </c>
      <c r="D23" s="8" t="s">
        <v>95</v>
      </c>
      <c r="E23" s="63" t="s">
        <v>96</v>
      </c>
      <c r="F23" s="8" t="s">
        <v>97</v>
      </c>
      <c r="G23" s="8" t="s">
        <v>80</v>
      </c>
      <c r="H23" s="62">
        <v>38422</v>
      </c>
      <c r="I23" s="8" t="s">
        <v>56</v>
      </c>
      <c r="J23" s="8" t="s">
        <v>92</v>
      </c>
      <c r="K23" s="8">
        <v>9</v>
      </c>
      <c r="L23" s="65">
        <v>8</v>
      </c>
      <c r="M23" s="65">
        <v>11</v>
      </c>
      <c r="N23" s="65">
        <v>0</v>
      </c>
      <c r="O23" s="65">
        <v>6</v>
      </c>
      <c r="P23" s="65">
        <v>12</v>
      </c>
      <c r="Q23" s="65"/>
      <c r="R23" s="65">
        <v>11</v>
      </c>
      <c r="S23" s="28">
        <f t="shared" si="0"/>
        <v>48</v>
      </c>
      <c r="T23" s="64">
        <v>100</v>
      </c>
      <c r="U23" s="30">
        <f t="shared" si="1"/>
        <v>0.48</v>
      </c>
      <c r="V23" s="32"/>
      <c r="W23" s="32" t="s">
        <v>310</v>
      </c>
      <c r="X23" s="33"/>
      <c r="Y23" s="8" t="s">
        <v>214</v>
      </c>
    </row>
    <row r="24" spans="1:25" ht="75">
      <c r="A24" s="8">
        <v>6</v>
      </c>
      <c r="B24" s="8" t="s">
        <v>12</v>
      </c>
      <c r="C24" s="8" t="s">
        <v>236</v>
      </c>
      <c r="D24" s="8" t="s">
        <v>98</v>
      </c>
      <c r="E24" s="8" t="s">
        <v>99</v>
      </c>
      <c r="F24" s="8" t="s">
        <v>45</v>
      </c>
      <c r="G24" s="8" t="s">
        <v>80</v>
      </c>
      <c r="H24" s="62">
        <v>38492</v>
      </c>
      <c r="I24" s="8" t="s">
        <v>56</v>
      </c>
      <c r="J24" s="8" t="s">
        <v>92</v>
      </c>
      <c r="K24" s="8">
        <v>9</v>
      </c>
      <c r="L24" s="64">
        <v>6</v>
      </c>
      <c r="M24" s="64">
        <v>9</v>
      </c>
      <c r="N24" s="64">
        <v>4</v>
      </c>
      <c r="O24" s="64">
        <v>5</v>
      </c>
      <c r="P24" s="64">
        <v>8</v>
      </c>
      <c r="Q24" s="64">
        <v>5</v>
      </c>
      <c r="R24" s="64">
        <v>6</v>
      </c>
      <c r="S24" s="24">
        <f t="shared" si="0"/>
        <v>43</v>
      </c>
      <c r="T24" s="64">
        <v>100</v>
      </c>
      <c r="U24" s="10">
        <f t="shared" si="1"/>
        <v>0.43</v>
      </c>
      <c r="V24" s="33"/>
      <c r="W24" s="33"/>
      <c r="X24" s="33"/>
      <c r="Y24" s="8" t="s">
        <v>214</v>
      </c>
    </row>
    <row r="25" spans="1:25" ht="56.25">
      <c r="A25" s="8">
        <v>7</v>
      </c>
      <c r="B25" s="8" t="s">
        <v>12</v>
      </c>
      <c r="C25" s="8" t="s">
        <v>248</v>
      </c>
      <c r="D25" s="8" t="s">
        <v>100</v>
      </c>
      <c r="E25" s="8" t="s">
        <v>101</v>
      </c>
      <c r="F25" s="8" t="s">
        <v>102</v>
      </c>
      <c r="G25" s="11" t="s">
        <v>75</v>
      </c>
      <c r="H25" s="62">
        <v>38777</v>
      </c>
      <c r="I25" s="8" t="s">
        <v>56</v>
      </c>
      <c r="J25" s="8" t="s">
        <v>76</v>
      </c>
      <c r="K25" s="8">
        <v>9</v>
      </c>
      <c r="L25" s="64">
        <v>6</v>
      </c>
      <c r="M25" s="64">
        <v>12</v>
      </c>
      <c r="N25" s="64">
        <v>6</v>
      </c>
      <c r="O25" s="64">
        <v>5</v>
      </c>
      <c r="P25" s="64">
        <v>4</v>
      </c>
      <c r="Q25" s="64">
        <v>0</v>
      </c>
      <c r="R25" s="64">
        <v>9</v>
      </c>
      <c r="S25" s="24">
        <f t="shared" si="0"/>
        <v>42</v>
      </c>
      <c r="T25" s="64">
        <v>100</v>
      </c>
      <c r="U25" s="9">
        <f t="shared" si="1"/>
        <v>0.42</v>
      </c>
      <c r="V25" s="33"/>
      <c r="W25" s="33"/>
      <c r="X25" s="33"/>
      <c r="Y25" s="8" t="s">
        <v>212</v>
      </c>
    </row>
    <row r="26" spans="1:25" ht="75">
      <c r="A26" s="8">
        <v>8</v>
      </c>
      <c r="B26" s="8" t="s">
        <v>12</v>
      </c>
      <c r="C26" s="8" t="s">
        <v>244</v>
      </c>
      <c r="D26" s="8" t="s">
        <v>107</v>
      </c>
      <c r="E26" s="8" t="s">
        <v>108</v>
      </c>
      <c r="F26" s="8" t="s">
        <v>109</v>
      </c>
      <c r="G26" s="8" t="s">
        <v>80</v>
      </c>
      <c r="H26" s="62">
        <v>38651</v>
      </c>
      <c r="I26" s="8" t="s">
        <v>56</v>
      </c>
      <c r="J26" s="8" t="s">
        <v>94</v>
      </c>
      <c r="K26" s="8">
        <v>9</v>
      </c>
      <c r="L26" s="64">
        <v>6</v>
      </c>
      <c r="M26" s="64">
        <v>10</v>
      </c>
      <c r="N26" s="64">
        <v>6</v>
      </c>
      <c r="O26" s="64">
        <v>6</v>
      </c>
      <c r="P26" s="64">
        <v>10</v>
      </c>
      <c r="Q26" s="64">
        <v>1</v>
      </c>
      <c r="R26" s="64">
        <v>2</v>
      </c>
      <c r="S26" s="24">
        <f t="shared" si="0"/>
        <v>41</v>
      </c>
      <c r="T26" s="64">
        <v>100</v>
      </c>
      <c r="U26" s="9">
        <f t="shared" si="1"/>
        <v>0.41</v>
      </c>
      <c r="V26" s="33"/>
      <c r="W26" s="33"/>
      <c r="X26" s="33"/>
      <c r="Y26" s="8" t="s">
        <v>215</v>
      </c>
    </row>
    <row r="27" spans="1:25" ht="75">
      <c r="A27" s="8">
        <v>9</v>
      </c>
      <c r="B27" s="8" t="s">
        <v>12</v>
      </c>
      <c r="C27" s="8" t="s">
        <v>239</v>
      </c>
      <c r="D27" s="8" t="s">
        <v>114</v>
      </c>
      <c r="E27" s="8" t="s">
        <v>44</v>
      </c>
      <c r="F27" s="8" t="s">
        <v>115</v>
      </c>
      <c r="G27" s="11" t="s">
        <v>116</v>
      </c>
      <c r="H27" s="62">
        <v>38630</v>
      </c>
      <c r="I27" s="8" t="s">
        <v>56</v>
      </c>
      <c r="J27" s="8" t="s">
        <v>92</v>
      </c>
      <c r="K27" s="8">
        <v>9</v>
      </c>
      <c r="L27" s="65">
        <v>7</v>
      </c>
      <c r="M27" s="65">
        <v>8</v>
      </c>
      <c r="N27" s="65">
        <v>6</v>
      </c>
      <c r="O27" s="65">
        <v>3</v>
      </c>
      <c r="P27" s="65">
        <v>7</v>
      </c>
      <c r="Q27" s="65"/>
      <c r="R27" s="65">
        <v>9</v>
      </c>
      <c r="S27" s="28">
        <f t="shared" si="0"/>
        <v>40</v>
      </c>
      <c r="T27" s="64">
        <v>100</v>
      </c>
      <c r="U27" s="30">
        <f t="shared" si="1"/>
        <v>0.4</v>
      </c>
      <c r="V27" s="32"/>
      <c r="W27" s="32"/>
      <c r="X27" s="33"/>
      <c r="Y27" s="8" t="s">
        <v>214</v>
      </c>
    </row>
    <row r="28" spans="1:25" ht="75">
      <c r="A28" s="8">
        <v>10</v>
      </c>
      <c r="B28" s="8" t="s">
        <v>12</v>
      </c>
      <c r="C28" s="8" t="s">
        <v>243</v>
      </c>
      <c r="D28" s="8" t="s">
        <v>43</v>
      </c>
      <c r="E28" s="8" t="s">
        <v>93</v>
      </c>
      <c r="F28" s="8" t="s">
        <v>45</v>
      </c>
      <c r="G28" s="8" t="s">
        <v>80</v>
      </c>
      <c r="H28" s="62">
        <v>38641</v>
      </c>
      <c r="I28" s="8" t="s">
        <v>56</v>
      </c>
      <c r="J28" s="8" t="s">
        <v>94</v>
      </c>
      <c r="K28" s="8">
        <v>9</v>
      </c>
      <c r="L28" s="64">
        <v>9</v>
      </c>
      <c r="M28" s="64">
        <v>8</v>
      </c>
      <c r="N28" s="64">
        <v>0</v>
      </c>
      <c r="O28" s="64">
        <v>8</v>
      </c>
      <c r="P28" s="64">
        <v>8</v>
      </c>
      <c r="Q28" s="64">
        <v>1</v>
      </c>
      <c r="R28" s="64">
        <v>4</v>
      </c>
      <c r="S28" s="24">
        <f t="shared" si="0"/>
        <v>38</v>
      </c>
      <c r="T28" s="64">
        <v>100</v>
      </c>
      <c r="U28" s="9">
        <f t="shared" si="1"/>
        <v>0.38</v>
      </c>
      <c r="V28" s="33"/>
      <c r="W28" s="33"/>
      <c r="X28" s="33"/>
      <c r="Y28" s="8" t="s">
        <v>215</v>
      </c>
    </row>
    <row r="29" spans="1:25" ht="75">
      <c r="A29" s="8">
        <v>11</v>
      </c>
      <c r="B29" s="8" t="s">
        <v>12</v>
      </c>
      <c r="C29" s="8" t="s">
        <v>237</v>
      </c>
      <c r="D29" s="8" t="s">
        <v>90</v>
      </c>
      <c r="E29" s="8" t="s">
        <v>91</v>
      </c>
      <c r="F29" s="8" t="s">
        <v>74</v>
      </c>
      <c r="G29" s="8" t="s">
        <v>75</v>
      </c>
      <c r="H29" s="62">
        <v>38525</v>
      </c>
      <c r="I29" s="8" t="s">
        <v>56</v>
      </c>
      <c r="J29" s="8" t="s">
        <v>92</v>
      </c>
      <c r="K29" s="8">
        <v>9</v>
      </c>
      <c r="L29" s="65">
        <v>8</v>
      </c>
      <c r="M29" s="65">
        <v>10</v>
      </c>
      <c r="N29" s="65">
        <v>4</v>
      </c>
      <c r="O29" s="65">
        <v>5</v>
      </c>
      <c r="P29" s="65">
        <v>6</v>
      </c>
      <c r="Q29" s="65">
        <v>0</v>
      </c>
      <c r="R29" s="65">
        <v>4</v>
      </c>
      <c r="S29" s="28">
        <f t="shared" si="0"/>
        <v>37</v>
      </c>
      <c r="T29" s="64">
        <v>100</v>
      </c>
      <c r="U29" s="30">
        <f t="shared" si="1"/>
        <v>0.37</v>
      </c>
      <c r="V29" s="32"/>
      <c r="W29" s="32"/>
      <c r="X29" s="33"/>
      <c r="Y29" s="8" t="s">
        <v>214</v>
      </c>
    </row>
    <row r="30" spans="1:25" ht="93.75">
      <c r="A30" s="8">
        <v>12</v>
      </c>
      <c r="B30" s="8" t="s">
        <v>12</v>
      </c>
      <c r="C30" s="8" t="s">
        <v>241</v>
      </c>
      <c r="D30" s="8" t="s">
        <v>77</v>
      </c>
      <c r="E30" s="8" t="s">
        <v>78</v>
      </c>
      <c r="F30" s="8" t="s">
        <v>79</v>
      </c>
      <c r="G30" s="8" t="s">
        <v>80</v>
      </c>
      <c r="H30" s="62">
        <v>38678</v>
      </c>
      <c r="I30" s="8" t="s">
        <v>56</v>
      </c>
      <c r="J30" s="8" t="s">
        <v>81</v>
      </c>
      <c r="K30" s="8">
        <v>9</v>
      </c>
      <c r="L30" s="65">
        <v>9</v>
      </c>
      <c r="M30" s="65">
        <v>7</v>
      </c>
      <c r="N30" s="65">
        <v>0</v>
      </c>
      <c r="O30" s="65">
        <v>6</v>
      </c>
      <c r="P30" s="65">
        <v>4</v>
      </c>
      <c r="Q30" s="65">
        <v>0</v>
      </c>
      <c r="R30" s="65">
        <v>11</v>
      </c>
      <c r="S30" s="28">
        <f t="shared" si="0"/>
        <v>37</v>
      </c>
      <c r="T30" s="64">
        <v>100</v>
      </c>
      <c r="U30" s="30">
        <f t="shared" si="1"/>
        <v>0.37</v>
      </c>
      <c r="V30" s="32"/>
      <c r="W30" s="32"/>
      <c r="X30" s="33"/>
      <c r="Y30" s="8" t="s">
        <v>213</v>
      </c>
    </row>
    <row r="31" spans="1:25" ht="93.75">
      <c r="A31" s="8">
        <v>13</v>
      </c>
      <c r="B31" s="8" t="s">
        <v>12</v>
      </c>
      <c r="C31" s="8" t="s">
        <v>240</v>
      </c>
      <c r="D31" s="8" t="s">
        <v>85</v>
      </c>
      <c r="E31" s="8" t="s">
        <v>86</v>
      </c>
      <c r="F31" s="8" t="s">
        <v>45</v>
      </c>
      <c r="G31" s="8" t="s">
        <v>80</v>
      </c>
      <c r="H31" s="62">
        <v>38498</v>
      </c>
      <c r="I31" s="8" t="s">
        <v>56</v>
      </c>
      <c r="J31" s="8" t="s">
        <v>81</v>
      </c>
      <c r="K31" s="8">
        <v>9</v>
      </c>
      <c r="L31" s="64">
        <v>9</v>
      </c>
      <c r="M31" s="64">
        <v>9</v>
      </c>
      <c r="N31" s="64">
        <v>0</v>
      </c>
      <c r="O31" s="64">
        <v>2</v>
      </c>
      <c r="P31" s="64">
        <v>2</v>
      </c>
      <c r="Q31" s="64"/>
      <c r="R31" s="64">
        <v>8</v>
      </c>
      <c r="S31" s="24">
        <f t="shared" si="0"/>
        <v>30</v>
      </c>
      <c r="T31" s="64">
        <v>100</v>
      </c>
      <c r="U31" s="9">
        <f t="shared" si="1"/>
        <v>0.3</v>
      </c>
      <c r="V31" s="33"/>
      <c r="W31" s="33"/>
      <c r="X31" s="33"/>
      <c r="Y31" s="8" t="s">
        <v>213</v>
      </c>
    </row>
    <row r="32" spans="1:25" ht="93.75">
      <c r="A32" s="8">
        <v>14</v>
      </c>
      <c r="B32" s="8" t="s">
        <v>12</v>
      </c>
      <c r="C32" s="8" t="s">
        <v>242</v>
      </c>
      <c r="D32" s="8" t="s">
        <v>103</v>
      </c>
      <c r="E32" s="8" t="s">
        <v>104</v>
      </c>
      <c r="F32" s="8" t="s">
        <v>105</v>
      </c>
      <c r="G32" s="8" t="s">
        <v>80</v>
      </c>
      <c r="H32" s="62">
        <v>38470</v>
      </c>
      <c r="I32" s="8" t="s">
        <v>106</v>
      </c>
      <c r="J32" s="8" t="s">
        <v>81</v>
      </c>
      <c r="K32" s="8">
        <v>9</v>
      </c>
      <c r="L32" s="64">
        <v>7</v>
      </c>
      <c r="M32" s="64">
        <v>11</v>
      </c>
      <c r="N32" s="64">
        <v>2</v>
      </c>
      <c r="O32" s="64">
        <v>3</v>
      </c>
      <c r="P32" s="64">
        <v>0</v>
      </c>
      <c r="Q32" s="64"/>
      <c r="R32" s="64">
        <v>6</v>
      </c>
      <c r="S32" s="24">
        <f t="shared" si="0"/>
        <v>29</v>
      </c>
      <c r="T32" s="64">
        <v>100</v>
      </c>
      <c r="U32" s="10">
        <f t="shared" si="1"/>
        <v>0.29</v>
      </c>
      <c r="V32" s="33"/>
      <c r="W32" s="33"/>
      <c r="X32" s="33"/>
      <c r="Y32" s="8" t="s">
        <v>213</v>
      </c>
    </row>
    <row r="33" spans="1:25" ht="75">
      <c r="A33" s="8">
        <v>15</v>
      </c>
      <c r="B33" s="8" t="s">
        <v>12</v>
      </c>
      <c r="C33" s="8" t="s">
        <v>246</v>
      </c>
      <c r="D33" s="8" t="s">
        <v>117</v>
      </c>
      <c r="E33" s="8" t="s">
        <v>118</v>
      </c>
      <c r="F33" s="8" t="s">
        <v>119</v>
      </c>
      <c r="G33" s="8" t="s">
        <v>75</v>
      </c>
      <c r="H33" s="62">
        <v>38650</v>
      </c>
      <c r="I33" s="8" t="s">
        <v>56</v>
      </c>
      <c r="J33" s="8" t="s">
        <v>112</v>
      </c>
      <c r="K33" s="8">
        <v>9</v>
      </c>
      <c r="L33" s="64">
        <v>5</v>
      </c>
      <c r="M33" s="64">
        <v>7</v>
      </c>
      <c r="N33" s="64">
        <v>0</v>
      </c>
      <c r="O33" s="64">
        <v>4</v>
      </c>
      <c r="P33" s="64">
        <v>2</v>
      </c>
      <c r="Q33" s="64">
        <v>0</v>
      </c>
      <c r="R33" s="64">
        <v>7</v>
      </c>
      <c r="S33" s="24">
        <f t="shared" si="0"/>
        <v>25</v>
      </c>
      <c r="T33" s="64">
        <v>100</v>
      </c>
      <c r="U33" s="9">
        <f t="shared" si="1"/>
        <v>0.25</v>
      </c>
      <c r="V33" s="33"/>
      <c r="W33" s="33"/>
      <c r="X33" s="33"/>
      <c r="Y33" s="8" t="s">
        <v>216</v>
      </c>
    </row>
    <row r="34" spans="1:25" ht="75">
      <c r="A34" s="8">
        <v>16</v>
      </c>
      <c r="B34" s="8" t="s">
        <v>12</v>
      </c>
      <c r="C34" s="8" t="s">
        <v>247</v>
      </c>
      <c r="D34" s="8" t="s">
        <v>113</v>
      </c>
      <c r="E34" s="8" t="s">
        <v>96</v>
      </c>
      <c r="F34" s="8" t="s">
        <v>97</v>
      </c>
      <c r="G34" s="8" t="s">
        <v>80</v>
      </c>
      <c r="H34" s="62">
        <v>38588</v>
      </c>
      <c r="I34" s="8" t="s">
        <v>56</v>
      </c>
      <c r="J34" s="8" t="s">
        <v>112</v>
      </c>
      <c r="K34" s="8">
        <v>9</v>
      </c>
      <c r="L34" s="65">
        <v>3</v>
      </c>
      <c r="M34" s="65">
        <v>2</v>
      </c>
      <c r="N34" s="65">
        <v>0</v>
      </c>
      <c r="O34" s="65">
        <v>6</v>
      </c>
      <c r="P34" s="65">
        <v>0</v>
      </c>
      <c r="Q34" s="65">
        <v>1</v>
      </c>
      <c r="R34" s="65">
        <v>12</v>
      </c>
      <c r="S34" s="28">
        <f t="shared" si="0"/>
        <v>24</v>
      </c>
      <c r="T34" s="64">
        <v>100</v>
      </c>
      <c r="U34" s="30">
        <f t="shared" si="1"/>
        <v>0.24</v>
      </c>
      <c r="V34" s="32"/>
      <c r="W34" s="32"/>
      <c r="X34" s="33"/>
      <c r="Y34" s="8" t="s">
        <v>216</v>
      </c>
    </row>
    <row r="35" spans="1:25" ht="112.5">
      <c r="A35" s="8"/>
      <c r="B35" s="8" t="s">
        <v>12</v>
      </c>
      <c r="C35" s="8" t="s">
        <v>270</v>
      </c>
      <c r="D35" s="8" t="s">
        <v>149</v>
      </c>
      <c r="E35" s="8" t="s">
        <v>150</v>
      </c>
      <c r="F35" s="8" t="s">
        <v>140</v>
      </c>
      <c r="G35" s="8" t="s">
        <v>80</v>
      </c>
      <c r="H35" s="62">
        <v>38431</v>
      </c>
      <c r="I35" s="8" t="s">
        <v>56</v>
      </c>
      <c r="J35" s="8" t="s">
        <v>112</v>
      </c>
      <c r="K35" s="8">
        <v>10</v>
      </c>
      <c r="L35" s="64">
        <v>7</v>
      </c>
      <c r="M35" s="64">
        <v>14</v>
      </c>
      <c r="N35" s="64">
        <v>6</v>
      </c>
      <c r="O35" s="64">
        <v>3</v>
      </c>
      <c r="P35" s="64">
        <v>12</v>
      </c>
      <c r="Q35" s="64">
        <v>18</v>
      </c>
      <c r="R35" s="64">
        <v>4</v>
      </c>
      <c r="S35" s="24">
        <f aca="true" t="shared" si="2" ref="S35:S80">SUM(L35:R35)</f>
        <v>64</v>
      </c>
      <c r="T35" s="64">
        <v>100</v>
      </c>
      <c r="U35" s="9">
        <f aca="true" t="shared" si="3" ref="U35:U80">S35/T35</f>
        <v>0.64</v>
      </c>
      <c r="V35" s="33"/>
      <c r="W35" s="33" t="s">
        <v>309</v>
      </c>
      <c r="X35" s="33"/>
      <c r="Y35" s="8" t="s">
        <v>311</v>
      </c>
    </row>
    <row r="36" spans="1:25" ht="56.25">
      <c r="A36" s="8"/>
      <c r="B36" s="8" t="s">
        <v>12</v>
      </c>
      <c r="C36" s="8" t="s">
        <v>277</v>
      </c>
      <c r="D36" s="8" t="s">
        <v>131</v>
      </c>
      <c r="E36" s="8" t="s">
        <v>132</v>
      </c>
      <c r="F36" s="8" t="s">
        <v>128</v>
      </c>
      <c r="G36" s="8" t="s">
        <v>75</v>
      </c>
      <c r="H36" s="62">
        <v>37942</v>
      </c>
      <c r="I36" s="8" t="s">
        <v>56</v>
      </c>
      <c r="J36" s="8" t="s">
        <v>76</v>
      </c>
      <c r="K36" s="8">
        <v>10</v>
      </c>
      <c r="L36" s="64">
        <v>8</v>
      </c>
      <c r="M36" s="64">
        <v>9</v>
      </c>
      <c r="N36" s="64">
        <v>4</v>
      </c>
      <c r="O36" s="64">
        <v>2</v>
      </c>
      <c r="P36" s="64">
        <v>4</v>
      </c>
      <c r="Q36" s="64">
        <v>20</v>
      </c>
      <c r="R36" s="64">
        <v>0</v>
      </c>
      <c r="S36" s="24">
        <f t="shared" si="2"/>
        <v>47</v>
      </c>
      <c r="T36" s="64">
        <v>100</v>
      </c>
      <c r="U36" s="9">
        <f t="shared" si="3"/>
        <v>0.47</v>
      </c>
      <c r="V36" s="33"/>
      <c r="W36" s="33" t="s">
        <v>310</v>
      </c>
      <c r="X36" s="33"/>
      <c r="Y36" s="8" t="s">
        <v>218</v>
      </c>
    </row>
    <row r="37" spans="1:25" ht="75">
      <c r="A37" s="8"/>
      <c r="B37" s="8" t="s">
        <v>12</v>
      </c>
      <c r="C37" s="8" t="s">
        <v>274</v>
      </c>
      <c r="D37" s="8" t="s">
        <v>133</v>
      </c>
      <c r="E37" s="8" t="s">
        <v>134</v>
      </c>
      <c r="F37" s="8" t="s">
        <v>135</v>
      </c>
      <c r="G37" s="8" t="s">
        <v>75</v>
      </c>
      <c r="H37" s="62" t="s">
        <v>136</v>
      </c>
      <c r="I37" s="8" t="s">
        <v>56</v>
      </c>
      <c r="J37" s="8" t="s">
        <v>137</v>
      </c>
      <c r="K37" s="8">
        <v>10</v>
      </c>
      <c r="L37" s="64">
        <v>5</v>
      </c>
      <c r="M37" s="64">
        <v>13</v>
      </c>
      <c r="N37" s="64">
        <v>4</v>
      </c>
      <c r="O37" s="64">
        <v>3</v>
      </c>
      <c r="P37" s="64">
        <v>0</v>
      </c>
      <c r="Q37" s="64">
        <v>18</v>
      </c>
      <c r="R37" s="64"/>
      <c r="S37" s="24">
        <f t="shared" si="2"/>
        <v>43</v>
      </c>
      <c r="T37" s="64">
        <v>100</v>
      </c>
      <c r="U37" s="9">
        <f t="shared" si="3"/>
        <v>0.43</v>
      </c>
      <c r="V37" s="33"/>
      <c r="W37" s="33" t="s">
        <v>310</v>
      </c>
      <c r="X37" s="33"/>
      <c r="Y37" s="8" t="s">
        <v>219</v>
      </c>
    </row>
    <row r="38" spans="1:25" ht="56.25">
      <c r="A38" s="8"/>
      <c r="B38" s="8" t="s">
        <v>12</v>
      </c>
      <c r="C38" s="8" t="s">
        <v>276</v>
      </c>
      <c r="D38" s="8" t="s">
        <v>166</v>
      </c>
      <c r="E38" s="8" t="s">
        <v>150</v>
      </c>
      <c r="F38" s="8" t="s">
        <v>167</v>
      </c>
      <c r="G38" s="8" t="s">
        <v>80</v>
      </c>
      <c r="H38" s="62">
        <v>38152</v>
      </c>
      <c r="I38" s="8" t="s">
        <v>56</v>
      </c>
      <c r="J38" s="8" t="s">
        <v>76</v>
      </c>
      <c r="K38" s="8">
        <v>10</v>
      </c>
      <c r="L38" s="64">
        <v>7</v>
      </c>
      <c r="M38" s="64">
        <v>12</v>
      </c>
      <c r="N38" s="64">
        <v>2</v>
      </c>
      <c r="O38" s="64">
        <v>4</v>
      </c>
      <c r="P38" s="64">
        <v>10</v>
      </c>
      <c r="Q38" s="64">
        <v>6</v>
      </c>
      <c r="R38" s="64">
        <v>1</v>
      </c>
      <c r="S38" s="24">
        <f t="shared" si="2"/>
        <v>42</v>
      </c>
      <c r="T38" s="64">
        <v>100</v>
      </c>
      <c r="U38" s="9">
        <f t="shared" si="3"/>
        <v>0.42</v>
      </c>
      <c r="V38" s="33"/>
      <c r="W38" s="33" t="s">
        <v>310</v>
      </c>
      <c r="X38" s="33"/>
      <c r="Y38" s="8" t="s">
        <v>218</v>
      </c>
    </row>
    <row r="39" spans="1:25" ht="75">
      <c r="A39" s="8"/>
      <c r="B39" s="8" t="s">
        <v>12</v>
      </c>
      <c r="C39" s="8" t="s">
        <v>273</v>
      </c>
      <c r="D39" s="8" t="s">
        <v>179</v>
      </c>
      <c r="E39" s="8" t="s">
        <v>164</v>
      </c>
      <c r="F39" s="8" t="s">
        <v>180</v>
      </c>
      <c r="G39" s="8" t="s">
        <v>75</v>
      </c>
      <c r="H39" s="62">
        <v>38254</v>
      </c>
      <c r="I39" s="8" t="s">
        <v>56</v>
      </c>
      <c r="J39" s="8" t="s">
        <v>112</v>
      </c>
      <c r="K39" s="8">
        <v>10</v>
      </c>
      <c r="L39" s="64">
        <v>6</v>
      </c>
      <c r="M39" s="64">
        <v>12</v>
      </c>
      <c r="N39" s="64">
        <v>2</v>
      </c>
      <c r="O39" s="64">
        <v>3</v>
      </c>
      <c r="P39" s="64">
        <v>2</v>
      </c>
      <c r="Q39" s="64">
        <v>15</v>
      </c>
      <c r="R39" s="64"/>
      <c r="S39" s="24">
        <f t="shared" si="2"/>
        <v>40</v>
      </c>
      <c r="T39" s="64">
        <v>100</v>
      </c>
      <c r="U39" s="9">
        <f t="shared" si="3"/>
        <v>0.4</v>
      </c>
      <c r="V39" s="33"/>
      <c r="W39" s="33" t="s">
        <v>310</v>
      </c>
      <c r="X39" s="33"/>
      <c r="Y39" s="8" t="s">
        <v>222</v>
      </c>
    </row>
    <row r="40" spans="1:25" ht="75">
      <c r="A40" s="8"/>
      <c r="B40" s="8" t="s">
        <v>12</v>
      </c>
      <c r="C40" s="8" t="s">
        <v>261</v>
      </c>
      <c r="D40" s="8" t="s">
        <v>178</v>
      </c>
      <c r="E40" s="8" t="s">
        <v>101</v>
      </c>
      <c r="F40" s="8" t="s">
        <v>128</v>
      </c>
      <c r="G40" s="8" t="s">
        <v>75</v>
      </c>
      <c r="H40" s="62">
        <v>38164</v>
      </c>
      <c r="I40" s="8" t="s">
        <v>56</v>
      </c>
      <c r="J40" s="8" t="s">
        <v>92</v>
      </c>
      <c r="K40" s="8">
        <v>10</v>
      </c>
      <c r="L40" s="64">
        <v>5</v>
      </c>
      <c r="M40" s="64">
        <v>10</v>
      </c>
      <c r="N40" s="64">
        <v>2</v>
      </c>
      <c r="O40" s="64">
        <v>4</v>
      </c>
      <c r="P40" s="64">
        <v>4</v>
      </c>
      <c r="Q40" s="64">
        <v>14</v>
      </c>
      <c r="R40" s="64">
        <v>0</v>
      </c>
      <c r="S40" s="24">
        <f t="shared" si="2"/>
        <v>39</v>
      </c>
      <c r="T40" s="64">
        <v>100</v>
      </c>
      <c r="U40" s="9">
        <f t="shared" si="3"/>
        <v>0.39</v>
      </c>
      <c r="V40" s="33"/>
      <c r="W40" s="33" t="s">
        <v>310</v>
      </c>
      <c r="X40" s="33"/>
      <c r="Y40" s="8" t="s">
        <v>221</v>
      </c>
    </row>
    <row r="41" spans="1:25" ht="75">
      <c r="A41" s="8"/>
      <c r="B41" s="8" t="s">
        <v>12</v>
      </c>
      <c r="C41" s="8" t="s">
        <v>252</v>
      </c>
      <c r="D41" s="8" t="s">
        <v>129</v>
      </c>
      <c r="E41" s="8" t="s">
        <v>130</v>
      </c>
      <c r="F41" s="8" t="s">
        <v>84</v>
      </c>
      <c r="G41" s="8" t="s">
        <v>75</v>
      </c>
      <c r="H41" s="62">
        <v>38300</v>
      </c>
      <c r="I41" s="8" t="s">
        <v>56</v>
      </c>
      <c r="J41" s="8" t="s">
        <v>122</v>
      </c>
      <c r="K41" s="8">
        <v>10</v>
      </c>
      <c r="L41" s="64">
        <v>5</v>
      </c>
      <c r="M41" s="64">
        <v>12</v>
      </c>
      <c r="N41" s="64">
        <v>6</v>
      </c>
      <c r="O41" s="64">
        <v>2</v>
      </c>
      <c r="P41" s="64"/>
      <c r="Q41" s="64">
        <v>14</v>
      </c>
      <c r="R41" s="64"/>
      <c r="S41" s="24">
        <f t="shared" si="2"/>
        <v>39</v>
      </c>
      <c r="T41" s="64">
        <v>100</v>
      </c>
      <c r="U41" s="9">
        <f t="shared" si="3"/>
        <v>0.39</v>
      </c>
      <c r="V41" s="33"/>
      <c r="W41" s="33" t="s">
        <v>310</v>
      </c>
      <c r="X41" s="33"/>
      <c r="Y41" s="8" t="s">
        <v>217</v>
      </c>
    </row>
    <row r="42" spans="1:25" ht="75">
      <c r="A42" s="8"/>
      <c r="B42" s="8" t="s">
        <v>12</v>
      </c>
      <c r="C42" s="8" t="s">
        <v>255</v>
      </c>
      <c r="D42" s="8" t="s">
        <v>123</v>
      </c>
      <c r="E42" s="8" t="s">
        <v>104</v>
      </c>
      <c r="F42" s="8" t="s">
        <v>124</v>
      </c>
      <c r="G42" s="8" t="s">
        <v>80</v>
      </c>
      <c r="H42" s="62">
        <v>38303</v>
      </c>
      <c r="I42" s="8" t="s">
        <v>56</v>
      </c>
      <c r="J42" s="8" t="s">
        <v>122</v>
      </c>
      <c r="K42" s="8">
        <v>10</v>
      </c>
      <c r="L42" s="64">
        <v>7</v>
      </c>
      <c r="M42" s="64">
        <v>11</v>
      </c>
      <c r="N42" s="64">
        <v>10</v>
      </c>
      <c r="O42" s="64">
        <v>4</v>
      </c>
      <c r="P42" s="64">
        <v>2</v>
      </c>
      <c r="Q42" s="64">
        <v>3</v>
      </c>
      <c r="R42" s="64">
        <v>1</v>
      </c>
      <c r="S42" s="24">
        <f t="shared" si="2"/>
        <v>38</v>
      </c>
      <c r="T42" s="64">
        <v>100</v>
      </c>
      <c r="U42" s="9">
        <f t="shared" si="3"/>
        <v>0.38</v>
      </c>
      <c r="V42" s="33"/>
      <c r="W42" s="33" t="s">
        <v>310</v>
      </c>
      <c r="X42" s="33"/>
      <c r="Y42" s="8" t="s">
        <v>217</v>
      </c>
    </row>
    <row r="43" spans="1:25" ht="56.25">
      <c r="A43" s="8"/>
      <c r="B43" s="8" t="s">
        <v>12</v>
      </c>
      <c r="C43" s="11" t="s">
        <v>279</v>
      </c>
      <c r="D43" s="8" t="s">
        <v>151</v>
      </c>
      <c r="E43" s="8" t="s">
        <v>152</v>
      </c>
      <c r="F43" s="8" t="s">
        <v>153</v>
      </c>
      <c r="G43" s="8" t="s">
        <v>80</v>
      </c>
      <c r="H43" s="62">
        <v>38047</v>
      </c>
      <c r="I43" s="8" t="s">
        <v>56</v>
      </c>
      <c r="J43" s="8" t="s">
        <v>76</v>
      </c>
      <c r="K43" s="8">
        <v>10</v>
      </c>
      <c r="L43" s="65">
        <v>4</v>
      </c>
      <c r="M43" s="65">
        <v>14</v>
      </c>
      <c r="N43" s="65">
        <v>4</v>
      </c>
      <c r="O43" s="65">
        <v>2</v>
      </c>
      <c r="P43" s="65">
        <v>4</v>
      </c>
      <c r="Q43" s="65">
        <v>8</v>
      </c>
      <c r="R43" s="65">
        <v>0</v>
      </c>
      <c r="S43" s="28">
        <f t="shared" si="2"/>
        <v>36</v>
      </c>
      <c r="T43" s="64">
        <v>100</v>
      </c>
      <c r="U43" s="29">
        <f t="shared" si="3"/>
        <v>0.36</v>
      </c>
      <c r="V43" s="32"/>
      <c r="W43" s="32" t="s">
        <v>310</v>
      </c>
      <c r="X43" s="33"/>
      <c r="Y43" s="8" t="s">
        <v>218</v>
      </c>
    </row>
    <row r="44" spans="1:25" ht="75">
      <c r="A44" s="8"/>
      <c r="B44" s="8" t="s">
        <v>12</v>
      </c>
      <c r="C44" s="8" t="s">
        <v>258</v>
      </c>
      <c r="D44" s="8" t="s">
        <v>174</v>
      </c>
      <c r="E44" s="8" t="s">
        <v>175</v>
      </c>
      <c r="F44" s="8" t="s">
        <v>176</v>
      </c>
      <c r="G44" s="8" t="s">
        <v>75</v>
      </c>
      <c r="H44" s="62">
        <v>38284</v>
      </c>
      <c r="I44" s="8" t="s">
        <v>56</v>
      </c>
      <c r="J44" s="8" t="s">
        <v>92</v>
      </c>
      <c r="K44" s="8">
        <v>10</v>
      </c>
      <c r="L44" s="64">
        <v>3</v>
      </c>
      <c r="M44" s="64">
        <v>11</v>
      </c>
      <c r="N44" s="64">
        <v>2</v>
      </c>
      <c r="O44" s="64">
        <v>1</v>
      </c>
      <c r="P44" s="64"/>
      <c r="Q44" s="64">
        <v>19</v>
      </c>
      <c r="R44" s="64"/>
      <c r="S44" s="24">
        <f t="shared" si="2"/>
        <v>36</v>
      </c>
      <c r="T44" s="64">
        <v>100</v>
      </c>
      <c r="U44" s="9">
        <f t="shared" si="3"/>
        <v>0.36</v>
      </c>
      <c r="V44" s="33"/>
      <c r="W44" s="33" t="s">
        <v>310</v>
      </c>
      <c r="X44" s="33"/>
      <c r="Y44" s="8" t="s">
        <v>221</v>
      </c>
    </row>
    <row r="45" spans="1:25" ht="56.25">
      <c r="A45" s="8"/>
      <c r="B45" s="8" t="s">
        <v>12</v>
      </c>
      <c r="C45" s="8" t="s">
        <v>280</v>
      </c>
      <c r="D45" s="8" t="s">
        <v>138</v>
      </c>
      <c r="E45" s="8" t="s">
        <v>139</v>
      </c>
      <c r="F45" s="8" t="s">
        <v>140</v>
      </c>
      <c r="G45" s="8" t="s">
        <v>80</v>
      </c>
      <c r="H45" s="62">
        <v>38092</v>
      </c>
      <c r="I45" s="8" t="s">
        <v>56</v>
      </c>
      <c r="J45" s="8" t="s">
        <v>76</v>
      </c>
      <c r="K45" s="8">
        <v>10</v>
      </c>
      <c r="L45" s="64">
        <v>5</v>
      </c>
      <c r="M45" s="64">
        <v>9</v>
      </c>
      <c r="N45" s="64">
        <v>4</v>
      </c>
      <c r="O45" s="64">
        <v>4</v>
      </c>
      <c r="P45" s="64">
        <v>4</v>
      </c>
      <c r="Q45" s="64">
        <v>9</v>
      </c>
      <c r="R45" s="64"/>
      <c r="S45" s="24">
        <f t="shared" si="2"/>
        <v>35</v>
      </c>
      <c r="T45" s="64">
        <v>100</v>
      </c>
      <c r="U45" s="9">
        <f t="shared" si="3"/>
        <v>0.35</v>
      </c>
      <c r="V45" s="33"/>
      <c r="W45" s="33"/>
      <c r="X45" s="33"/>
      <c r="Y45" s="8" t="s">
        <v>218</v>
      </c>
    </row>
    <row r="46" spans="1:25" ht="75">
      <c r="A46" s="8"/>
      <c r="B46" s="8" t="s">
        <v>12</v>
      </c>
      <c r="C46" s="8" t="s">
        <v>268</v>
      </c>
      <c r="D46" s="8" t="s">
        <v>161</v>
      </c>
      <c r="E46" s="8" t="s">
        <v>73</v>
      </c>
      <c r="F46" s="8" t="s">
        <v>162</v>
      </c>
      <c r="G46" s="8" t="s">
        <v>75</v>
      </c>
      <c r="H46" s="62">
        <v>38155</v>
      </c>
      <c r="I46" s="8" t="s">
        <v>56</v>
      </c>
      <c r="J46" s="8" t="s">
        <v>112</v>
      </c>
      <c r="K46" s="8">
        <v>10</v>
      </c>
      <c r="L46" s="64">
        <v>9</v>
      </c>
      <c r="M46" s="64">
        <v>9</v>
      </c>
      <c r="N46" s="64">
        <v>0</v>
      </c>
      <c r="O46" s="64">
        <v>2</v>
      </c>
      <c r="P46" s="64">
        <v>0</v>
      </c>
      <c r="Q46" s="64">
        <v>2</v>
      </c>
      <c r="R46" s="64">
        <v>12</v>
      </c>
      <c r="S46" s="24">
        <f t="shared" si="2"/>
        <v>34</v>
      </c>
      <c r="T46" s="64">
        <v>100</v>
      </c>
      <c r="U46" s="9">
        <f t="shared" si="3"/>
        <v>0.34</v>
      </c>
      <c r="V46" s="33"/>
      <c r="W46" s="33"/>
      <c r="X46" s="33"/>
      <c r="Y46" s="8" t="s">
        <v>46</v>
      </c>
    </row>
    <row r="47" spans="1:25" ht="75">
      <c r="A47" s="8"/>
      <c r="B47" s="8" t="s">
        <v>12</v>
      </c>
      <c r="C47" s="8" t="s">
        <v>272</v>
      </c>
      <c r="D47" s="8" t="s">
        <v>174</v>
      </c>
      <c r="E47" s="8" t="s">
        <v>177</v>
      </c>
      <c r="F47" s="8" t="s">
        <v>119</v>
      </c>
      <c r="G47" s="8" t="s">
        <v>75</v>
      </c>
      <c r="H47" s="62">
        <v>38215</v>
      </c>
      <c r="I47" s="8" t="s">
        <v>56</v>
      </c>
      <c r="J47" s="8" t="s">
        <v>112</v>
      </c>
      <c r="K47" s="8">
        <v>10</v>
      </c>
      <c r="L47" s="65">
        <v>6</v>
      </c>
      <c r="M47" s="65">
        <v>10</v>
      </c>
      <c r="N47" s="65">
        <v>4</v>
      </c>
      <c r="O47" s="65">
        <v>3</v>
      </c>
      <c r="P47" s="65">
        <v>2</v>
      </c>
      <c r="Q47" s="65">
        <v>9</v>
      </c>
      <c r="R47" s="65">
        <v>0</v>
      </c>
      <c r="S47" s="28">
        <f t="shared" si="2"/>
        <v>34</v>
      </c>
      <c r="T47" s="64">
        <v>100</v>
      </c>
      <c r="U47" s="30">
        <f t="shared" si="3"/>
        <v>0.34</v>
      </c>
      <c r="V47" s="32"/>
      <c r="W47" s="32"/>
      <c r="X47" s="33"/>
      <c r="Y47" s="8" t="s">
        <v>222</v>
      </c>
    </row>
    <row r="48" spans="1:25" ht="75">
      <c r="A48" s="8"/>
      <c r="B48" s="8" t="s">
        <v>12</v>
      </c>
      <c r="C48" s="8" t="s">
        <v>260</v>
      </c>
      <c r="D48" s="8" t="s">
        <v>163</v>
      </c>
      <c r="E48" s="8" t="s">
        <v>164</v>
      </c>
      <c r="F48" s="8" t="s">
        <v>165</v>
      </c>
      <c r="G48" s="8" t="s">
        <v>75</v>
      </c>
      <c r="H48" s="62">
        <v>38139</v>
      </c>
      <c r="I48" s="8" t="s">
        <v>56</v>
      </c>
      <c r="J48" s="8" t="s">
        <v>92</v>
      </c>
      <c r="K48" s="8">
        <v>10</v>
      </c>
      <c r="L48" s="64">
        <v>6</v>
      </c>
      <c r="M48" s="64">
        <v>8</v>
      </c>
      <c r="N48" s="64">
        <v>6</v>
      </c>
      <c r="O48" s="64">
        <v>4</v>
      </c>
      <c r="P48" s="64">
        <v>4</v>
      </c>
      <c r="Q48" s="64">
        <v>6</v>
      </c>
      <c r="R48" s="64"/>
      <c r="S48" s="24">
        <f t="shared" si="2"/>
        <v>34</v>
      </c>
      <c r="T48" s="64">
        <v>100</v>
      </c>
      <c r="U48" s="9">
        <f t="shared" si="3"/>
        <v>0.34</v>
      </c>
      <c r="V48" s="33"/>
      <c r="W48" s="33"/>
      <c r="X48" s="33"/>
      <c r="Y48" s="8" t="s">
        <v>221</v>
      </c>
    </row>
    <row r="49" spans="1:25" ht="75">
      <c r="A49" s="8"/>
      <c r="B49" s="8" t="s">
        <v>12</v>
      </c>
      <c r="C49" s="8" t="s">
        <v>262</v>
      </c>
      <c r="D49" s="8" t="s">
        <v>223</v>
      </c>
      <c r="E49" s="8" t="s">
        <v>152</v>
      </c>
      <c r="F49" s="8" t="s">
        <v>45</v>
      </c>
      <c r="G49" s="62" t="s">
        <v>224</v>
      </c>
      <c r="H49" s="62">
        <v>37896</v>
      </c>
      <c r="I49" s="8" t="s">
        <v>56</v>
      </c>
      <c r="J49" s="8" t="s">
        <v>92</v>
      </c>
      <c r="K49" s="8">
        <v>10</v>
      </c>
      <c r="L49" s="64">
        <v>8</v>
      </c>
      <c r="M49" s="64">
        <v>8</v>
      </c>
      <c r="N49" s="64">
        <v>4</v>
      </c>
      <c r="O49" s="64">
        <v>3</v>
      </c>
      <c r="P49" s="64">
        <v>4</v>
      </c>
      <c r="Q49" s="64">
        <v>7</v>
      </c>
      <c r="R49" s="64">
        <v>0</v>
      </c>
      <c r="S49" s="24">
        <f t="shared" si="2"/>
        <v>34</v>
      </c>
      <c r="T49" s="64">
        <v>100</v>
      </c>
      <c r="U49" s="10">
        <f t="shared" si="3"/>
        <v>0.34</v>
      </c>
      <c r="V49" s="33"/>
      <c r="W49" s="33"/>
      <c r="X49" s="33"/>
      <c r="Y49" s="8" t="s">
        <v>221</v>
      </c>
    </row>
    <row r="50" spans="1:25" ht="93.75">
      <c r="A50" s="8"/>
      <c r="B50" s="8" t="s">
        <v>12</v>
      </c>
      <c r="C50" s="8" t="s">
        <v>263</v>
      </c>
      <c r="D50" s="8" t="s">
        <v>141</v>
      </c>
      <c r="E50" s="8" t="s">
        <v>142</v>
      </c>
      <c r="F50" s="8" t="s">
        <v>97</v>
      </c>
      <c r="G50" s="11" t="s">
        <v>80</v>
      </c>
      <c r="H50" s="62">
        <v>38070</v>
      </c>
      <c r="I50" s="8" t="s">
        <v>56</v>
      </c>
      <c r="J50" s="8" t="s">
        <v>81</v>
      </c>
      <c r="K50" s="8">
        <v>10</v>
      </c>
      <c r="L50" s="64">
        <v>7</v>
      </c>
      <c r="M50" s="64">
        <v>9</v>
      </c>
      <c r="N50" s="64">
        <v>2</v>
      </c>
      <c r="O50" s="64">
        <v>3</v>
      </c>
      <c r="P50" s="64"/>
      <c r="Q50" s="64">
        <v>13</v>
      </c>
      <c r="R50" s="64">
        <v>0</v>
      </c>
      <c r="S50" s="24">
        <f t="shared" si="2"/>
        <v>34</v>
      </c>
      <c r="T50" s="64">
        <v>100</v>
      </c>
      <c r="U50" s="9">
        <f t="shared" si="3"/>
        <v>0.34</v>
      </c>
      <c r="V50" s="33"/>
      <c r="W50" s="33"/>
      <c r="X50" s="33"/>
      <c r="Y50" s="8" t="s">
        <v>213</v>
      </c>
    </row>
    <row r="51" spans="1:25" ht="75">
      <c r="A51" s="8"/>
      <c r="B51" s="8" t="s">
        <v>12</v>
      </c>
      <c r="C51" s="8" t="s">
        <v>271</v>
      </c>
      <c r="D51" s="8" t="s">
        <v>146</v>
      </c>
      <c r="E51" s="8" t="s">
        <v>147</v>
      </c>
      <c r="F51" s="8" t="s">
        <v>148</v>
      </c>
      <c r="G51" s="8" t="s">
        <v>75</v>
      </c>
      <c r="H51" s="62">
        <v>38319</v>
      </c>
      <c r="I51" s="8" t="s">
        <v>56</v>
      </c>
      <c r="J51" s="8" t="s">
        <v>112</v>
      </c>
      <c r="K51" s="8">
        <v>10</v>
      </c>
      <c r="L51" s="64">
        <v>7</v>
      </c>
      <c r="M51" s="64">
        <v>9</v>
      </c>
      <c r="N51" s="64">
        <v>6</v>
      </c>
      <c r="O51" s="64">
        <v>2</v>
      </c>
      <c r="P51" s="64">
        <v>0</v>
      </c>
      <c r="Q51" s="64">
        <v>9</v>
      </c>
      <c r="R51" s="64"/>
      <c r="S51" s="24">
        <f t="shared" si="2"/>
        <v>33</v>
      </c>
      <c r="T51" s="64">
        <v>100</v>
      </c>
      <c r="U51" s="9">
        <f t="shared" si="3"/>
        <v>0.33</v>
      </c>
      <c r="V51" s="33"/>
      <c r="W51" s="33"/>
      <c r="X51" s="33"/>
      <c r="Y51" s="8" t="s">
        <v>46</v>
      </c>
    </row>
    <row r="52" spans="1:25" ht="56.25">
      <c r="A52" s="8"/>
      <c r="B52" s="8" t="s">
        <v>12</v>
      </c>
      <c r="C52" s="67" t="s">
        <v>275</v>
      </c>
      <c r="D52" s="8" t="s">
        <v>143</v>
      </c>
      <c r="E52" s="8" t="s">
        <v>144</v>
      </c>
      <c r="F52" s="8" t="s">
        <v>145</v>
      </c>
      <c r="G52" s="8" t="s">
        <v>75</v>
      </c>
      <c r="H52" s="62">
        <v>38285</v>
      </c>
      <c r="I52" s="8" t="s">
        <v>56</v>
      </c>
      <c r="J52" s="8" t="s">
        <v>76</v>
      </c>
      <c r="K52" s="8">
        <v>10</v>
      </c>
      <c r="L52" s="64">
        <v>8</v>
      </c>
      <c r="M52" s="64">
        <v>7</v>
      </c>
      <c r="N52" s="64">
        <v>4</v>
      </c>
      <c r="O52" s="64">
        <v>4</v>
      </c>
      <c r="P52" s="64">
        <v>2</v>
      </c>
      <c r="Q52" s="64">
        <v>7</v>
      </c>
      <c r="R52" s="64">
        <v>0</v>
      </c>
      <c r="S52" s="24">
        <f t="shared" si="2"/>
        <v>32</v>
      </c>
      <c r="T52" s="64">
        <v>100</v>
      </c>
      <c r="U52" s="9">
        <f t="shared" si="3"/>
        <v>0.32</v>
      </c>
      <c r="V52" s="33"/>
      <c r="W52" s="33"/>
      <c r="X52" s="33"/>
      <c r="Y52" s="8" t="s">
        <v>218</v>
      </c>
    </row>
    <row r="53" spans="1:25" ht="75">
      <c r="A53" s="8"/>
      <c r="B53" s="8" t="s">
        <v>12</v>
      </c>
      <c r="C53" s="8" t="s">
        <v>259</v>
      </c>
      <c r="D53" s="8" t="s">
        <v>158</v>
      </c>
      <c r="E53" s="8" t="s">
        <v>73</v>
      </c>
      <c r="F53" s="8" t="s">
        <v>159</v>
      </c>
      <c r="G53" s="8" t="s">
        <v>75</v>
      </c>
      <c r="H53" s="62">
        <v>37982</v>
      </c>
      <c r="I53" s="8" t="s">
        <v>56</v>
      </c>
      <c r="J53" s="8" t="s">
        <v>92</v>
      </c>
      <c r="K53" s="8">
        <v>10</v>
      </c>
      <c r="L53" s="64">
        <v>4</v>
      </c>
      <c r="M53" s="64">
        <v>9</v>
      </c>
      <c r="N53" s="64">
        <v>4</v>
      </c>
      <c r="O53" s="64">
        <v>3</v>
      </c>
      <c r="P53" s="64"/>
      <c r="Q53" s="64">
        <v>11</v>
      </c>
      <c r="R53" s="64"/>
      <c r="S53" s="24">
        <f t="shared" si="2"/>
        <v>31</v>
      </c>
      <c r="T53" s="64">
        <v>100</v>
      </c>
      <c r="U53" s="9">
        <f t="shared" si="3"/>
        <v>0.31</v>
      </c>
      <c r="V53" s="33"/>
      <c r="W53" s="33"/>
      <c r="X53" s="33"/>
      <c r="Y53" s="8" t="s">
        <v>221</v>
      </c>
    </row>
    <row r="54" spans="1:25" ht="75">
      <c r="A54" s="8"/>
      <c r="B54" s="8" t="s">
        <v>12</v>
      </c>
      <c r="C54" s="8" t="s">
        <v>257</v>
      </c>
      <c r="D54" s="8" t="s">
        <v>127</v>
      </c>
      <c r="E54" s="8" t="s">
        <v>120</v>
      </c>
      <c r="F54" s="8" t="s">
        <v>128</v>
      </c>
      <c r="G54" s="8" t="s">
        <v>75</v>
      </c>
      <c r="H54" s="62">
        <v>38117</v>
      </c>
      <c r="I54" s="8" t="s">
        <v>56</v>
      </c>
      <c r="J54" s="8" t="s">
        <v>122</v>
      </c>
      <c r="K54" s="8">
        <v>10</v>
      </c>
      <c r="L54" s="64">
        <v>5</v>
      </c>
      <c r="M54" s="64">
        <v>9</v>
      </c>
      <c r="N54" s="64">
        <v>4</v>
      </c>
      <c r="O54" s="64">
        <v>3</v>
      </c>
      <c r="P54" s="64">
        <v>2</v>
      </c>
      <c r="Q54" s="64">
        <v>5</v>
      </c>
      <c r="R54" s="64">
        <v>2</v>
      </c>
      <c r="S54" s="24">
        <f t="shared" si="2"/>
        <v>30</v>
      </c>
      <c r="T54" s="64">
        <v>100</v>
      </c>
      <c r="U54" s="9">
        <f t="shared" si="3"/>
        <v>0.3</v>
      </c>
      <c r="V54" s="33"/>
      <c r="W54" s="33"/>
      <c r="X54" s="33"/>
      <c r="Y54" s="8" t="s">
        <v>217</v>
      </c>
    </row>
    <row r="55" spans="1:25" ht="75">
      <c r="A55" s="8"/>
      <c r="B55" s="8" t="s">
        <v>12</v>
      </c>
      <c r="C55" s="8" t="s">
        <v>269</v>
      </c>
      <c r="D55" s="8" t="s">
        <v>172</v>
      </c>
      <c r="E55" s="8" t="s">
        <v>173</v>
      </c>
      <c r="F55" s="8" t="s">
        <v>165</v>
      </c>
      <c r="G55" s="8" t="s">
        <v>75</v>
      </c>
      <c r="H55" s="62">
        <v>38217</v>
      </c>
      <c r="I55" s="8" t="s">
        <v>56</v>
      </c>
      <c r="J55" s="8" t="s">
        <v>112</v>
      </c>
      <c r="K55" s="8">
        <v>10</v>
      </c>
      <c r="L55" s="64">
        <v>7</v>
      </c>
      <c r="M55" s="64">
        <v>5</v>
      </c>
      <c r="N55" s="64">
        <v>2</v>
      </c>
      <c r="O55" s="64">
        <v>3</v>
      </c>
      <c r="P55" s="64">
        <v>0</v>
      </c>
      <c r="Q55" s="64">
        <v>12</v>
      </c>
      <c r="R55" s="64"/>
      <c r="S55" s="24">
        <f t="shared" si="2"/>
        <v>29</v>
      </c>
      <c r="T55" s="64">
        <v>100</v>
      </c>
      <c r="U55" s="9">
        <f t="shared" si="3"/>
        <v>0.29</v>
      </c>
      <c r="V55" s="33"/>
      <c r="W55" s="33"/>
      <c r="X55" s="33"/>
      <c r="Y55" s="8" t="s">
        <v>46</v>
      </c>
    </row>
    <row r="56" spans="1:25" ht="56.25">
      <c r="A56" s="8"/>
      <c r="B56" s="8" t="s">
        <v>12</v>
      </c>
      <c r="C56" s="8" t="s">
        <v>278</v>
      </c>
      <c r="D56" s="8" t="s">
        <v>168</v>
      </c>
      <c r="E56" s="8" t="s">
        <v>169</v>
      </c>
      <c r="F56" s="8" t="s">
        <v>170</v>
      </c>
      <c r="G56" s="8" t="s">
        <v>75</v>
      </c>
      <c r="H56" s="62">
        <v>38326</v>
      </c>
      <c r="I56" s="8" t="s">
        <v>56</v>
      </c>
      <c r="J56" s="8" t="s">
        <v>76</v>
      </c>
      <c r="K56" s="8">
        <v>10</v>
      </c>
      <c r="L56" s="64">
        <v>7</v>
      </c>
      <c r="M56" s="64">
        <v>8</v>
      </c>
      <c r="N56" s="64">
        <v>6</v>
      </c>
      <c r="O56" s="64">
        <v>3</v>
      </c>
      <c r="P56" s="64">
        <v>0</v>
      </c>
      <c r="Q56" s="64">
        <v>5</v>
      </c>
      <c r="R56" s="64"/>
      <c r="S56" s="24">
        <f t="shared" si="2"/>
        <v>29</v>
      </c>
      <c r="T56" s="64">
        <v>100</v>
      </c>
      <c r="U56" s="9">
        <f t="shared" si="3"/>
        <v>0.29</v>
      </c>
      <c r="V56" s="33"/>
      <c r="W56" s="33"/>
      <c r="X56" s="33"/>
      <c r="Y56" s="8" t="s">
        <v>218</v>
      </c>
    </row>
    <row r="57" spans="1:25" ht="75">
      <c r="A57" s="8"/>
      <c r="B57" s="8" t="s">
        <v>12</v>
      </c>
      <c r="C57" s="8" t="s">
        <v>266</v>
      </c>
      <c r="D57" s="8" t="s">
        <v>155</v>
      </c>
      <c r="E57" s="8" t="s">
        <v>156</v>
      </c>
      <c r="F57" s="8" t="s">
        <v>157</v>
      </c>
      <c r="G57" s="8" t="s">
        <v>80</v>
      </c>
      <c r="H57" s="62">
        <v>38329</v>
      </c>
      <c r="I57" s="8" t="s">
        <v>56</v>
      </c>
      <c r="J57" s="8" t="s">
        <v>94</v>
      </c>
      <c r="K57" s="8">
        <v>10</v>
      </c>
      <c r="L57" s="64">
        <v>6</v>
      </c>
      <c r="M57" s="64">
        <v>8</v>
      </c>
      <c r="N57" s="64">
        <v>2</v>
      </c>
      <c r="O57" s="64">
        <v>2</v>
      </c>
      <c r="P57" s="64">
        <v>2</v>
      </c>
      <c r="Q57" s="64">
        <v>4</v>
      </c>
      <c r="R57" s="64">
        <v>4</v>
      </c>
      <c r="S57" s="24">
        <f t="shared" si="2"/>
        <v>28</v>
      </c>
      <c r="T57" s="64">
        <v>100</v>
      </c>
      <c r="U57" s="9">
        <f t="shared" si="3"/>
        <v>0.28</v>
      </c>
      <c r="V57" s="33"/>
      <c r="W57" s="33"/>
      <c r="X57" s="33"/>
      <c r="Y57" s="8" t="s">
        <v>220</v>
      </c>
    </row>
    <row r="58" spans="1:25" ht="56.25">
      <c r="A58" s="8"/>
      <c r="B58" s="8" t="s">
        <v>12</v>
      </c>
      <c r="C58" s="8" t="s">
        <v>282</v>
      </c>
      <c r="D58" s="8" t="s">
        <v>183</v>
      </c>
      <c r="E58" s="8" t="s">
        <v>184</v>
      </c>
      <c r="F58" s="8" t="s">
        <v>128</v>
      </c>
      <c r="G58" s="8" t="s">
        <v>75</v>
      </c>
      <c r="H58" s="62">
        <v>38063</v>
      </c>
      <c r="I58" s="8" t="s">
        <v>56</v>
      </c>
      <c r="J58" s="8" t="s">
        <v>76</v>
      </c>
      <c r="K58" s="8">
        <v>10</v>
      </c>
      <c r="L58" s="65">
        <v>3</v>
      </c>
      <c r="M58" s="65">
        <v>10</v>
      </c>
      <c r="N58" s="65">
        <v>2</v>
      </c>
      <c r="O58" s="65">
        <v>2</v>
      </c>
      <c r="P58" s="65">
        <v>2</v>
      </c>
      <c r="Q58" s="65">
        <v>9</v>
      </c>
      <c r="R58" s="65"/>
      <c r="S58" s="28">
        <f t="shared" si="2"/>
        <v>28</v>
      </c>
      <c r="T58" s="64">
        <v>100</v>
      </c>
      <c r="U58" s="30">
        <f t="shared" si="3"/>
        <v>0.28</v>
      </c>
      <c r="V58" s="32"/>
      <c r="W58" s="32"/>
      <c r="X58" s="33"/>
      <c r="Y58" s="8" t="s">
        <v>218</v>
      </c>
    </row>
    <row r="59" spans="1:25" ht="75">
      <c r="A59" s="8"/>
      <c r="B59" s="8" t="s">
        <v>12</v>
      </c>
      <c r="C59" s="8" t="s">
        <v>254</v>
      </c>
      <c r="D59" s="8" t="s">
        <v>125</v>
      </c>
      <c r="E59" s="8" t="s">
        <v>126</v>
      </c>
      <c r="F59" s="8" t="s">
        <v>89</v>
      </c>
      <c r="G59" s="8" t="s">
        <v>80</v>
      </c>
      <c r="H59" s="62">
        <v>38062</v>
      </c>
      <c r="I59" s="8" t="s">
        <v>56</v>
      </c>
      <c r="J59" s="8" t="s">
        <v>122</v>
      </c>
      <c r="K59" s="8">
        <v>10</v>
      </c>
      <c r="L59" s="64">
        <v>6</v>
      </c>
      <c r="M59" s="64">
        <v>10</v>
      </c>
      <c r="N59" s="64">
        <v>6</v>
      </c>
      <c r="O59" s="64">
        <v>3</v>
      </c>
      <c r="P59" s="64">
        <v>0</v>
      </c>
      <c r="Q59" s="64">
        <v>2</v>
      </c>
      <c r="R59" s="64">
        <v>1</v>
      </c>
      <c r="S59" s="24">
        <f t="shared" si="2"/>
        <v>28</v>
      </c>
      <c r="T59" s="64">
        <v>100</v>
      </c>
      <c r="U59" s="10">
        <f t="shared" si="3"/>
        <v>0.28</v>
      </c>
      <c r="V59" s="33"/>
      <c r="W59" s="33"/>
      <c r="X59" s="33"/>
      <c r="Y59" s="8" t="s">
        <v>217</v>
      </c>
    </row>
    <row r="60" spans="1:25" ht="93.75">
      <c r="A60" s="8"/>
      <c r="B60" s="8" t="s">
        <v>12</v>
      </c>
      <c r="C60" s="8" t="s">
        <v>265</v>
      </c>
      <c r="D60" s="8" t="s">
        <v>171</v>
      </c>
      <c r="E60" s="8" t="s">
        <v>139</v>
      </c>
      <c r="F60" s="8" t="s">
        <v>167</v>
      </c>
      <c r="G60" s="8" t="s">
        <v>80</v>
      </c>
      <c r="H60" s="62">
        <v>37996</v>
      </c>
      <c r="I60" s="8" t="s">
        <v>56</v>
      </c>
      <c r="J60" s="8" t="s">
        <v>81</v>
      </c>
      <c r="K60" s="8">
        <v>10</v>
      </c>
      <c r="L60" s="64">
        <v>5</v>
      </c>
      <c r="M60" s="64">
        <v>9</v>
      </c>
      <c r="N60" s="64">
        <v>4</v>
      </c>
      <c r="O60" s="64">
        <v>4</v>
      </c>
      <c r="P60" s="64">
        <v>0</v>
      </c>
      <c r="Q60" s="64">
        <v>6</v>
      </c>
      <c r="R60" s="64"/>
      <c r="S60" s="24">
        <f t="shared" si="2"/>
        <v>28</v>
      </c>
      <c r="T60" s="64">
        <v>100</v>
      </c>
      <c r="U60" s="9">
        <f t="shared" si="3"/>
        <v>0.28</v>
      </c>
      <c r="V60" s="33"/>
      <c r="W60" s="33"/>
      <c r="X60" s="33"/>
      <c r="Y60" s="8" t="s">
        <v>213</v>
      </c>
    </row>
    <row r="61" spans="1:25" ht="75">
      <c r="A61" s="8"/>
      <c r="B61" s="8" t="s">
        <v>12</v>
      </c>
      <c r="C61" s="8" t="s">
        <v>267</v>
      </c>
      <c r="D61" s="8" t="s">
        <v>160</v>
      </c>
      <c r="E61" s="8" t="s">
        <v>156</v>
      </c>
      <c r="F61" s="8" t="s">
        <v>45</v>
      </c>
      <c r="G61" s="8" t="s">
        <v>80</v>
      </c>
      <c r="H61" s="62">
        <v>38356</v>
      </c>
      <c r="I61" s="8" t="s">
        <v>56</v>
      </c>
      <c r="J61" s="8" t="s">
        <v>94</v>
      </c>
      <c r="K61" s="8">
        <v>10</v>
      </c>
      <c r="L61" s="64">
        <v>5</v>
      </c>
      <c r="M61" s="64">
        <v>8</v>
      </c>
      <c r="N61" s="64">
        <v>0</v>
      </c>
      <c r="O61" s="64">
        <v>2</v>
      </c>
      <c r="P61" s="64"/>
      <c r="Q61" s="64">
        <v>9</v>
      </c>
      <c r="R61" s="64">
        <v>2</v>
      </c>
      <c r="S61" s="24">
        <f t="shared" si="2"/>
        <v>26</v>
      </c>
      <c r="T61" s="64">
        <v>100</v>
      </c>
      <c r="U61" s="9">
        <f t="shared" si="3"/>
        <v>0.26</v>
      </c>
      <c r="V61" s="33"/>
      <c r="W61" s="33"/>
      <c r="X61" s="33"/>
      <c r="Y61" s="8" t="s">
        <v>220</v>
      </c>
    </row>
    <row r="62" spans="1:25" ht="93.75">
      <c r="A62" s="8"/>
      <c r="B62" s="8" t="s">
        <v>12</v>
      </c>
      <c r="C62" s="8" t="s">
        <v>264</v>
      </c>
      <c r="D62" s="8" t="s">
        <v>154</v>
      </c>
      <c r="E62" s="8" t="s">
        <v>44</v>
      </c>
      <c r="F62" s="8" t="s">
        <v>105</v>
      </c>
      <c r="G62" s="8" t="s">
        <v>80</v>
      </c>
      <c r="H62" s="62">
        <v>38006</v>
      </c>
      <c r="I62" s="8" t="s">
        <v>56</v>
      </c>
      <c r="J62" s="8" t="s">
        <v>81</v>
      </c>
      <c r="K62" s="8">
        <v>10</v>
      </c>
      <c r="L62" s="64">
        <v>5</v>
      </c>
      <c r="M62" s="64">
        <v>10</v>
      </c>
      <c r="N62" s="64">
        <v>0</v>
      </c>
      <c r="O62" s="64">
        <v>2</v>
      </c>
      <c r="P62" s="64">
        <v>2</v>
      </c>
      <c r="Q62" s="64">
        <v>5</v>
      </c>
      <c r="R62" s="64"/>
      <c r="S62" s="24">
        <f t="shared" si="2"/>
        <v>24</v>
      </c>
      <c r="T62" s="64">
        <v>100</v>
      </c>
      <c r="U62" s="9">
        <f t="shared" si="3"/>
        <v>0.24</v>
      </c>
      <c r="V62" s="33"/>
      <c r="W62" s="33"/>
      <c r="X62" s="33"/>
      <c r="Y62" s="8" t="s">
        <v>213</v>
      </c>
    </row>
    <row r="63" spans="1:25" ht="56.25">
      <c r="A63" s="8"/>
      <c r="B63" s="8" t="s">
        <v>12</v>
      </c>
      <c r="C63" s="8" t="s">
        <v>281</v>
      </c>
      <c r="D63" s="8" t="s">
        <v>187</v>
      </c>
      <c r="E63" s="8" t="s">
        <v>188</v>
      </c>
      <c r="F63" s="8" t="s">
        <v>165</v>
      </c>
      <c r="G63" s="8" t="s">
        <v>75</v>
      </c>
      <c r="H63" s="62">
        <v>38132</v>
      </c>
      <c r="I63" s="8" t="s">
        <v>56</v>
      </c>
      <c r="J63" s="8" t="s">
        <v>76</v>
      </c>
      <c r="K63" s="8">
        <v>10</v>
      </c>
      <c r="L63" s="65">
        <v>3</v>
      </c>
      <c r="M63" s="65">
        <v>9</v>
      </c>
      <c r="N63" s="65">
        <v>4</v>
      </c>
      <c r="O63" s="65">
        <v>2</v>
      </c>
      <c r="P63" s="65">
        <v>0</v>
      </c>
      <c r="Q63" s="65">
        <v>4</v>
      </c>
      <c r="R63" s="65"/>
      <c r="S63" s="28">
        <f t="shared" si="2"/>
        <v>22</v>
      </c>
      <c r="T63" s="64">
        <v>100</v>
      </c>
      <c r="U63" s="30">
        <f t="shared" si="3"/>
        <v>0.22</v>
      </c>
      <c r="V63" s="32"/>
      <c r="W63" s="32"/>
      <c r="X63" s="33"/>
      <c r="Y63" s="8" t="s">
        <v>218</v>
      </c>
    </row>
    <row r="64" spans="1:25" ht="75">
      <c r="A64" s="8"/>
      <c r="B64" s="8" t="s">
        <v>12</v>
      </c>
      <c r="C64" s="8" t="s">
        <v>253</v>
      </c>
      <c r="D64" s="8" t="s">
        <v>185</v>
      </c>
      <c r="E64" s="8" t="s">
        <v>120</v>
      </c>
      <c r="F64" s="8" t="s">
        <v>186</v>
      </c>
      <c r="G64" s="8" t="s">
        <v>75</v>
      </c>
      <c r="H64" s="62">
        <v>38219</v>
      </c>
      <c r="I64" s="8" t="s">
        <v>56</v>
      </c>
      <c r="J64" s="8" t="s">
        <v>122</v>
      </c>
      <c r="K64" s="8">
        <v>10</v>
      </c>
      <c r="L64" s="64">
        <v>4</v>
      </c>
      <c r="M64" s="64">
        <v>8</v>
      </c>
      <c r="N64" s="64">
        <v>0</v>
      </c>
      <c r="O64" s="64">
        <v>0</v>
      </c>
      <c r="P64" s="64"/>
      <c r="Q64" s="64"/>
      <c r="R64" s="64"/>
      <c r="S64" s="24">
        <f t="shared" si="2"/>
        <v>12</v>
      </c>
      <c r="T64" s="64">
        <v>100</v>
      </c>
      <c r="U64" s="9">
        <f t="shared" si="3"/>
        <v>0.12</v>
      </c>
      <c r="V64" s="33"/>
      <c r="W64" s="33"/>
      <c r="X64" s="33"/>
      <c r="Y64" s="8" t="s">
        <v>217</v>
      </c>
    </row>
    <row r="65" spans="1:25" ht="75">
      <c r="A65" s="8"/>
      <c r="B65" s="8" t="s">
        <v>12</v>
      </c>
      <c r="C65" s="8" t="s">
        <v>256</v>
      </c>
      <c r="D65" s="8" t="s">
        <v>181</v>
      </c>
      <c r="E65" s="8" t="s">
        <v>182</v>
      </c>
      <c r="F65" s="8" t="s">
        <v>84</v>
      </c>
      <c r="G65" s="8" t="s">
        <v>75</v>
      </c>
      <c r="H65" s="62">
        <v>38184</v>
      </c>
      <c r="I65" s="8" t="s">
        <v>56</v>
      </c>
      <c r="J65" s="8" t="s">
        <v>122</v>
      </c>
      <c r="K65" s="8">
        <v>10</v>
      </c>
      <c r="L65" s="65">
        <v>2</v>
      </c>
      <c r="M65" s="65">
        <v>3</v>
      </c>
      <c r="N65" s="65">
        <v>0</v>
      </c>
      <c r="O65" s="65">
        <v>1</v>
      </c>
      <c r="P65" s="65"/>
      <c r="Q65" s="65"/>
      <c r="R65" s="65"/>
      <c r="S65" s="28">
        <f t="shared" si="2"/>
        <v>6</v>
      </c>
      <c r="T65" s="64">
        <v>100</v>
      </c>
      <c r="U65" s="30">
        <f t="shared" si="3"/>
        <v>0.06</v>
      </c>
      <c r="V65" s="32"/>
      <c r="W65" s="32"/>
      <c r="X65" s="33"/>
      <c r="Y65" s="8" t="s">
        <v>217</v>
      </c>
    </row>
    <row r="66" spans="1:25" ht="56.25">
      <c r="A66" s="8"/>
      <c r="B66" s="8" t="s">
        <v>12</v>
      </c>
      <c r="C66" s="8" t="s">
        <v>295</v>
      </c>
      <c r="D66" s="8" t="s">
        <v>174</v>
      </c>
      <c r="E66" s="8" t="s">
        <v>83</v>
      </c>
      <c r="F66" s="8" t="s">
        <v>121</v>
      </c>
      <c r="G66" s="8" t="s">
        <v>75</v>
      </c>
      <c r="H66" s="62">
        <v>37593</v>
      </c>
      <c r="I66" s="8" t="s">
        <v>56</v>
      </c>
      <c r="J66" s="8" t="s">
        <v>76</v>
      </c>
      <c r="K66" s="8">
        <v>11</v>
      </c>
      <c r="L66" s="64">
        <v>8</v>
      </c>
      <c r="M66" s="64">
        <v>15</v>
      </c>
      <c r="N66" s="64">
        <v>12</v>
      </c>
      <c r="O66" s="64">
        <v>6</v>
      </c>
      <c r="P66" s="64">
        <v>4</v>
      </c>
      <c r="Q66" s="64">
        <v>16</v>
      </c>
      <c r="R66" s="64">
        <v>0</v>
      </c>
      <c r="S66" s="24">
        <f t="shared" si="2"/>
        <v>61</v>
      </c>
      <c r="T66" s="64">
        <v>100</v>
      </c>
      <c r="U66" s="9">
        <f t="shared" si="3"/>
        <v>0.61</v>
      </c>
      <c r="V66" s="33"/>
      <c r="W66" s="33" t="s">
        <v>309</v>
      </c>
      <c r="X66" s="33"/>
      <c r="Y66" s="8" t="s">
        <v>218</v>
      </c>
    </row>
    <row r="67" spans="1:25" ht="56.25">
      <c r="A67" s="8"/>
      <c r="B67" s="8" t="s">
        <v>12</v>
      </c>
      <c r="C67" s="8" t="s">
        <v>294</v>
      </c>
      <c r="D67" s="8" t="s">
        <v>174</v>
      </c>
      <c r="E67" s="8" t="s">
        <v>147</v>
      </c>
      <c r="F67" s="8" t="s">
        <v>128</v>
      </c>
      <c r="G67" s="8" t="s">
        <v>75</v>
      </c>
      <c r="H67" s="62">
        <v>37894</v>
      </c>
      <c r="I67" s="8" t="s">
        <v>56</v>
      </c>
      <c r="J67" s="8" t="s">
        <v>76</v>
      </c>
      <c r="K67" s="8">
        <v>11</v>
      </c>
      <c r="L67" s="64">
        <v>7</v>
      </c>
      <c r="M67" s="64">
        <v>12</v>
      </c>
      <c r="N67" s="64">
        <v>10</v>
      </c>
      <c r="O67" s="64">
        <v>10</v>
      </c>
      <c r="P67" s="64">
        <v>4</v>
      </c>
      <c r="Q67" s="64">
        <v>15</v>
      </c>
      <c r="R67" s="64">
        <v>2</v>
      </c>
      <c r="S67" s="24">
        <f t="shared" si="2"/>
        <v>60</v>
      </c>
      <c r="T67" s="64">
        <v>100</v>
      </c>
      <c r="U67" s="9">
        <f t="shared" si="3"/>
        <v>0.6</v>
      </c>
      <c r="V67" s="33"/>
      <c r="W67" s="33" t="s">
        <v>310</v>
      </c>
      <c r="X67" s="33"/>
      <c r="Y67" s="8" t="s">
        <v>218</v>
      </c>
    </row>
    <row r="68" spans="1:25" ht="56.25">
      <c r="A68" s="8"/>
      <c r="B68" s="8" t="s">
        <v>12</v>
      </c>
      <c r="C68" s="8" t="s">
        <v>290</v>
      </c>
      <c r="D68" s="8" t="s">
        <v>193</v>
      </c>
      <c r="E68" s="8" t="s">
        <v>194</v>
      </c>
      <c r="F68" s="8" t="s">
        <v>121</v>
      </c>
      <c r="G68" s="8" t="s">
        <v>75</v>
      </c>
      <c r="H68" s="62">
        <v>38057</v>
      </c>
      <c r="I68" s="8" t="s">
        <v>56</v>
      </c>
      <c r="J68" s="8" t="s">
        <v>76</v>
      </c>
      <c r="K68" s="8">
        <v>11</v>
      </c>
      <c r="L68" s="65">
        <v>6</v>
      </c>
      <c r="M68" s="65">
        <v>15</v>
      </c>
      <c r="N68" s="65">
        <v>8</v>
      </c>
      <c r="O68" s="65">
        <v>8</v>
      </c>
      <c r="P68" s="65">
        <v>4</v>
      </c>
      <c r="Q68" s="65">
        <v>18</v>
      </c>
      <c r="R68" s="65">
        <v>0</v>
      </c>
      <c r="S68" s="28">
        <f t="shared" si="2"/>
        <v>59</v>
      </c>
      <c r="T68" s="64">
        <v>100</v>
      </c>
      <c r="U68" s="30">
        <f t="shared" si="3"/>
        <v>0.59</v>
      </c>
      <c r="V68" s="32"/>
      <c r="W68" s="32" t="s">
        <v>310</v>
      </c>
      <c r="X68" s="33"/>
      <c r="Y68" s="8" t="s">
        <v>218</v>
      </c>
    </row>
    <row r="69" spans="1:25" ht="56.25">
      <c r="A69" s="8"/>
      <c r="B69" s="8" t="s">
        <v>12</v>
      </c>
      <c r="C69" s="8" t="s">
        <v>293</v>
      </c>
      <c r="D69" s="8" t="s">
        <v>203</v>
      </c>
      <c r="E69" s="8" t="s">
        <v>156</v>
      </c>
      <c r="F69" s="8" t="s">
        <v>45</v>
      </c>
      <c r="G69" s="8" t="s">
        <v>80</v>
      </c>
      <c r="H69" s="62">
        <v>37870</v>
      </c>
      <c r="I69" s="8" t="s">
        <v>56</v>
      </c>
      <c r="J69" s="8" t="s">
        <v>76</v>
      </c>
      <c r="K69" s="8">
        <v>11</v>
      </c>
      <c r="L69" s="64">
        <v>6</v>
      </c>
      <c r="M69" s="64">
        <v>12</v>
      </c>
      <c r="N69" s="64">
        <v>6</v>
      </c>
      <c r="O69" s="64">
        <v>14</v>
      </c>
      <c r="P69" s="64">
        <v>4</v>
      </c>
      <c r="Q69" s="64">
        <v>13</v>
      </c>
      <c r="R69" s="64">
        <v>3</v>
      </c>
      <c r="S69" s="24">
        <f t="shared" si="2"/>
        <v>58</v>
      </c>
      <c r="T69" s="64">
        <v>100</v>
      </c>
      <c r="U69" s="9">
        <f t="shared" si="3"/>
        <v>0.58</v>
      </c>
      <c r="V69" s="33"/>
      <c r="W69" s="33" t="s">
        <v>310</v>
      </c>
      <c r="X69" s="33"/>
      <c r="Y69" s="8" t="s">
        <v>218</v>
      </c>
    </row>
    <row r="70" spans="1:25" ht="56.25">
      <c r="A70" s="8"/>
      <c r="B70" s="8" t="s">
        <v>12</v>
      </c>
      <c r="C70" s="8" t="s">
        <v>291</v>
      </c>
      <c r="D70" s="8" t="s">
        <v>201</v>
      </c>
      <c r="E70" s="8" t="s">
        <v>134</v>
      </c>
      <c r="F70" s="8" t="s">
        <v>202</v>
      </c>
      <c r="G70" s="8" t="s">
        <v>75</v>
      </c>
      <c r="H70" s="62">
        <v>37752</v>
      </c>
      <c r="I70" s="8" t="s">
        <v>56</v>
      </c>
      <c r="J70" s="8" t="s">
        <v>76</v>
      </c>
      <c r="K70" s="8">
        <v>11</v>
      </c>
      <c r="L70" s="64">
        <v>6</v>
      </c>
      <c r="M70" s="64">
        <v>16</v>
      </c>
      <c r="N70" s="64">
        <v>10</v>
      </c>
      <c r="O70" s="64">
        <v>6</v>
      </c>
      <c r="P70" s="64">
        <v>3</v>
      </c>
      <c r="Q70" s="64">
        <v>10</v>
      </c>
      <c r="R70" s="64">
        <v>4</v>
      </c>
      <c r="S70" s="24">
        <f t="shared" si="2"/>
        <v>55</v>
      </c>
      <c r="T70" s="64">
        <v>100</v>
      </c>
      <c r="U70" s="10">
        <f t="shared" si="3"/>
        <v>0.55</v>
      </c>
      <c r="V70" s="33"/>
      <c r="W70" s="33"/>
      <c r="X70" s="33"/>
      <c r="Y70" s="8" t="s">
        <v>218</v>
      </c>
    </row>
    <row r="71" spans="1:25" ht="56.25">
      <c r="A71" s="8"/>
      <c r="B71" s="8" t="s">
        <v>12</v>
      </c>
      <c r="C71" s="8" t="s">
        <v>292</v>
      </c>
      <c r="D71" s="8" t="s">
        <v>191</v>
      </c>
      <c r="E71" s="8" t="s">
        <v>192</v>
      </c>
      <c r="F71" s="8" t="s">
        <v>97</v>
      </c>
      <c r="G71" s="8" t="s">
        <v>80</v>
      </c>
      <c r="H71" s="62">
        <v>37766</v>
      </c>
      <c r="I71" s="8" t="s">
        <v>56</v>
      </c>
      <c r="J71" s="8" t="s">
        <v>76</v>
      </c>
      <c r="K71" s="8">
        <v>11</v>
      </c>
      <c r="L71" s="64">
        <v>8</v>
      </c>
      <c r="M71" s="64">
        <v>16</v>
      </c>
      <c r="N71" s="64">
        <v>6</v>
      </c>
      <c r="O71" s="64">
        <v>4</v>
      </c>
      <c r="P71" s="64">
        <v>3</v>
      </c>
      <c r="Q71" s="64">
        <v>12</v>
      </c>
      <c r="R71" s="64">
        <v>3</v>
      </c>
      <c r="S71" s="24">
        <f t="shared" si="2"/>
        <v>52</v>
      </c>
      <c r="T71" s="64">
        <v>100</v>
      </c>
      <c r="U71" s="9">
        <f t="shared" si="3"/>
        <v>0.52</v>
      </c>
      <c r="V71" s="33"/>
      <c r="W71" s="33"/>
      <c r="X71" s="33"/>
      <c r="Y71" s="8" t="s">
        <v>218</v>
      </c>
    </row>
    <row r="72" spans="1:25" ht="75">
      <c r="A72" s="8"/>
      <c r="B72" s="8" t="s">
        <v>12</v>
      </c>
      <c r="C72" s="8" t="s">
        <v>283</v>
      </c>
      <c r="D72" s="8" t="s">
        <v>195</v>
      </c>
      <c r="E72" s="8" t="s">
        <v>196</v>
      </c>
      <c r="F72" s="8" t="s">
        <v>197</v>
      </c>
      <c r="G72" s="8" t="s">
        <v>75</v>
      </c>
      <c r="H72" s="62">
        <v>37810</v>
      </c>
      <c r="I72" s="8" t="s">
        <v>56</v>
      </c>
      <c r="J72" s="8" t="s">
        <v>92</v>
      </c>
      <c r="K72" s="8">
        <v>11</v>
      </c>
      <c r="L72" s="65">
        <v>7</v>
      </c>
      <c r="M72" s="65">
        <v>9</v>
      </c>
      <c r="N72" s="65">
        <v>6</v>
      </c>
      <c r="O72" s="65">
        <v>12</v>
      </c>
      <c r="P72" s="65">
        <v>4</v>
      </c>
      <c r="Q72" s="65">
        <v>10</v>
      </c>
      <c r="R72" s="65">
        <v>1</v>
      </c>
      <c r="S72" s="28">
        <f t="shared" si="2"/>
        <v>49</v>
      </c>
      <c r="T72" s="65">
        <v>100</v>
      </c>
      <c r="U72" s="30">
        <f t="shared" si="3"/>
        <v>0.49</v>
      </c>
      <c r="V72" s="32"/>
      <c r="W72" s="32"/>
      <c r="X72" s="33"/>
      <c r="Y72" s="8" t="s">
        <v>225</v>
      </c>
    </row>
    <row r="73" spans="1:25" ht="56.25">
      <c r="A73" s="8"/>
      <c r="B73" s="8" t="s">
        <v>12</v>
      </c>
      <c r="C73" s="8" t="s">
        <v>297</v>
      </c>
      <c r="D73" s="8" t="s">
        <v>226</v>
      </c>
      <c r="E73" s="8" t="s">
        <v>175</v>
      </c>
      <c r="F73" s="8" t="s">
        <v>128</v>
      </c>
      <c r="G73" s="8" t="s">
        <v>227</v>
      </c>
      <c r="H73" s="62">
        <v>37823</v>
      </c>
      <c r="I73" s="8" t="s">
        <v>56</v>
      </c>
      <c r="J73" s="8" t="s">
        <v>76</v>
      </c>
      <c r="K73" s="8">
        <v>11</v>
      </c>
      <c r="L73" s="64">
        <v>8</v>
      </c>
      <c r="M73" s="64">
        <v>10</v>
      </c>
      <c r="N73" s="64">
        <v>6</v>
      </c>
      <c r="O73" s="64">
        <v>6</v>
      </c>
      <c r="P73" s="64">
        <v>4</v>
      </c>
      <c r="Q73" s="64">
        <v>11</v>
      </c>
      <c r="R73" s="64">
        <v>1</v>
      </c>
      <c r="S73" s="24">
        <f t="shared" si="2"/>
        <v>46</v>
      </c>
      <c r="T73" s="64">
        <v>100</v>
      </c>
      <c r="U73" s="9">
        <f t="shared" si="3"/>
        <v>0.46</v>
      </c>
      <c r="V73" s="33"/>
      <c r="W73" s="33"/>
      <c r="X73" s="33"/>
      <c r="Y73" s="8" t="s">
        <v>218</v>
      </c>
    </row>
    <row r="74" spans="1:25" ht="75">
      <c r="A74" s="8"/>
      <c r="B74" s="8" t="s">
        <v>12</v>
      </c>
      <c r="C74" s="8" t="s">
        <v>286</v>
      </c>
      <c r="D74" s="8" t="s">
        <v>209</v>
      </c>
      <c r="E74" s="8" t="s">
        <v>210</v>
      </c>
      <c r="F74" s="8" t="s">
        <v>211</v>
      </c>
      <c r="G74" s="8" t="s">
        <v>75</v>
      </c>
      <c r="H74" s="62">
        <v>37948</v>
      </c>
      <c r="I74" s="8" t="s">
        <v>56</v>
      </c>
      <c r="J74" s="8" t="s">
        <v>112</v>
      </c>
      <c r="K74" s="8">
        <v>11</v>
      </c>
      <c r="L74" s="64">
        <v>7</v>
      </c>
      <c r="M74" s="64">
        <v>11</v>
      </c>
      <c r="N74" s="64">
        <v>6</v>
      </c>
      <c r="O74" s="64">
        <v>4</v>
      </c>
      <c r="P74" s="64">
        <v>4</v>
      </c>
      <c r="Q74" s="64">
        <v>8</v>
      </c>
      <c r="R74" s="64"/>
      <c r="S74" s="24">
        <f t="shared" si="2"/>
        <v>40</v>
      </c>
      <c r="T74" s="64">
        <v>100</v>
      </c>
      <c r="U74" s="9">
        <f t="shared" si="3"/>
        <v>0.4</v>
      </c>
      <c r="V74" s="33"/>
      <c r="W74" s="33"/>
      <c r="X74" s="33"/>
      <c r="Y74" s="8" t="s">
        <v>46</v>
      </c>
    </row>
    <row r="75" spans="1:25" ht="75">
      <c r="A75" s="8"/>
      <c r="B75" s="8" t="s">
        <v>12</v>
      </c>
      <c r="C75" s="8" t="s">
        <v>288</v>
      </c>
      <c r="D75" s="8" t="s">
        <v>198</v>
      </c>
      <c r="E75" s="8" t="s">
        <v>83</v>
      </c>
      <c r="F75" s="8" t="s">
        <v>135</v>
      </c>
      <c r="G75" s="8" t="s">
        <v>199</v>
      </c>
      <c r="H75" s="62">
        <v>37794</v>
      </c>
      <c r="I75" s="8" t="s">
        <v>56</v>
      </c>
      <c r="J75" s="8" t="s">
        <v>137</v>
      </c>
      <c r="K75" s="8">
        <v>11</v>
      </c>
      <c r="L75" s="64">
        <v>8</v>
      </c>
      <c r="M75" s="64">
        <v>10</v>
      </c>
      <c r="N75" s="64">
        <v>4</v>
      </c>
      <c r="O75" s="64">
        <v>2</v>
      </c>
      <c r="P75" s="64">
        <v>3</v>
      </c>
      <c r="Q75" s="64">
        <v>10</v>
      </c>
      <c r="R75" s="64">
        <v>3</v>
      </c>
      <c r="S75" s="24">
        <f t="shared" si="2"/>
        <v>40</v>
      </c>
      <c r="T75" s="64">
        <v>100</v>
      </c>
      <c r="U75" s="9">
        <f t="shared" si="3"/>
        <v>0.4</v>
      </c>
      <c r="V75" s="33"/>
      <c r="W75" s="33"/>
      <c r="X75" s="33"/>
      <c r="Y75" s="8" t="s">
        <v>219</v>
      </c>
    </row>
    <row r="76" spans="1:25" ht="75">
      <c r="A76" s="8"/>
      <c r="B76" s="8" t="s">
        <v>12</v>
      </c>
      <c r="C76" s="8" t="s">
        <v>284</v>
      </c>
      <c r="D76" s="8" t="s">
        <v>204</v>
      </c>
      <c r="E76" s="8" t="s">
        <v>205</v>
      </c>
      <c r="F76" s="8" t="s">
        <v>153</v>
      </c>
      <c r="G76" s="8" t="s">
        <v>80</v>
      </c>
      <c r="H76" s="62">
        <v>37803</v>
      </c>
      <c r="I76" s="8" t="s">
        <v>56</v>
      </c>
      <c r="J76" s="8" t="s">
        <v>92</v>
      </c>
      <c r="K76" s="8">
        <v>11</v>
      </c>
      <c r="L76" s="64">
        <v>6</v>
      </c>
      <c r="M76" s="64">
        <v>10</v>
      </c>
      <c r="N76" s="64">
        <v>6</v>
      </c>
      <c r="O76" s="64">
        <v>6</v>
      </c>
      <c r="P76" s="64">
        <v>2</v>
      </c>
      <c r="Q76" s="64">
        <v>9</v>
      </c>
      <c r="R76" s="64">
        <v>0</v>
      </c>
      <c r="S76" s="24">
        <f t="shared" si="2"/>
        <v>39</v>
      </c>
      <c r="T76" s="64">
        <v>100</v>
      </c>
      <c r="U76" s="9">
        <f t="shared" si="3"/>
        <v>0.39</v>
      </c>
      <c r="V76" s="33"/>
      <c r="W76" s="33"/>
      <c r="X76" s="33"/>
      <c r="Y76" s="8" t="s">
        <v>225</v>
      </c>
    </row>
    <row r="77" spans="1:25" ht="56.25">
      <c r="A77" s="8"/>
      <c r="B77" s="8" t="s">
        <v>12</v>
      </c>
      <c r="C77" s="8" t="s">
        <v>296</v>
      </c>
      <c r="D77" s="8" t="s">
        <v>189</v>
      </c>
      <c r="E77" s="8" t="s">
        <v>190</v>
      </c>
      <c r="F77" s="8" t="s">
        <v>145</v>
      </c>
      <c r="G77" s="8" t="s">
        <v>75</v>
      </c>
      <c r="H77" s="62">
        <v>37659</v>
      </c>
      <c r="I77" s="8" t="s">
        <v>56</v>
      </c>
      <c r="J77" s="8" t="s">
        <v>76</v>
      </c>
      <c r="K77" s="8">
        <v>11</v>
      </c>
      <c r="L77" s="64">
        <v>5</v>
      </c>
      <c r="M77" s="64">
        <v>8</v>
      </c>
      <c r="N77" s="64">
        <v>4</v>
      </c>
      <c r="O77" s="64">
        <v>4</v>
      </c>
      <c r="P77" s="64">
        <v>3</v>
      </c>
      <c r="Q77" s="64">
        <v>11</v>
      </c>
      <c r="R77" s="64">
        <v>3</v>
      </c>
      <c r="S77" s="24">
        <f t="shared" si="2"/>
        <v>38</v>
      </c>
      <c r="T77" s="64">
        <v>100</v>
      </c>
      <c r="U77" s="10">
        <f t="shared" si="3"/>
        <v>0.38</v>
      </c>
      <c r="V77" s="33"/>
      <c r="W77" s="33"/>
      <c r="X77" s="33"/>
      <c r="Y77" s="8" t="s">
        <v>218</v>
      </c>
    </row>
    <row r="78" spans="1:25" ht="75">
      <c r="A78" s="8"/>
      <c r="B78" s="8" t="s">
        <v>12</v>
      </c>
      <c r="C78" s="8" t="s">
        <v>287</v>
      </c>
      <c r="D78" s="8" t="s">
        <v>200</v>
      </c>
      <c r="E78" s="8" t="s">
        <v>120</v>
      </c>
      <c r="F78" s="8" t="s">
        <v>145</v>
      </c>
      <c r="G78" s="11" t="s">
        <v>75</v>
      </c>
      <c r="H78" s="62">
        <v>37970</v>
      </c>
      <c r="I78" s="8" t="s">
        <v>56</v>
      </c>
      <c r="J78" s="8" t="s">
        <v>137</v>
      </c>
      <c r="K78" s="8">
        <v>11</v>
      </c>
      <c r="L78" s="64">
        <v>7</v>
      </c>
      <c r="M78" s="64">
        <v>11</v>
      </c>
      <c r="N78" s="64">
        <v>4</v>
      </c>
      <c r="O78" s="64">
        <v>2</v>
      </c>
      <c r="P78" s="64">
        <v>2</v>
      </c>
      <c r="Q78" s="64">
        <v>10</v>
      </c>
      <c r="R78" s="64"/>
      <c r="S78" s="24">
        <f t="shared" si="2"/>
        <v>36</v>
      </c>
      <c r="T78" s="64">
        <v>100</v>
      </c>
      <c r="U78" s="9">
        <f t="shared" si="3"/>
        <v>0.36</v>
      </c>
      <c r="V78" s="33"/>
      <c r="W78" s="33"/>
      <c r="X78" s="33"/>
      <c r="Y78" s="8" t="s">
        <v>219</v>
      </c>
    </row>
    <row r="79" spans="1:25" ht="75" customHeight="1">
      <c r="A79" s="8"/>
      <c r="B79" s="8" t="s">
        <v>12</v>
      </c>
      <c r="C79" s="8" t="s">
        <v>285</v>
      </c>
      <c r="D79" s="8" t="s">
        <v>206</v>
      </c>
      <c r="E79" s="8" t="s">
        <v>190</v>
      </c>
      <c r="F79" s="8" t="s">
        <v>170</v>
      </c>
      <c r="G79" s="8" t="s">
        <v>75</v>
      </c>
      <c r="H79" s="62">
        <v>37837</v>
      </c>
      <c r="I79" s="8" t="s">
        <v>56</v>
      </c>
      <c r="J79" s="8" t="s">
        <v>112</v>
      </c>
      <c r="K79" s="8">
        <v>11</v>
      </c>
      <c r="L79" s="64">
        <v>6</v>
      </c>
      <c r="M79" s="64">
        <v>10</v>
      </c>
      <c r="N79" s="64">
        <v>6</v>
      </c>
      <c r="O79" s="64">
        <v>4</v>
      </c>
      <c r="P79" s="64">
        <v>2</v>
      </c>
      <c r="Q79" s="64">
        <v>7</v>
      </c>
      <c r="R79" s="64">
        <v>0</v>
      </c>
      <c r="S79" s="24">
        <f t="shared" si="2"/>
        <v>35</v>
      </c>
      <c r="T79" s="64">
        <v>100</v>
      </c>
      <c r="U79" s="9">
        <f t="shared" si="3"/>
        <v>0.35</v>
      </c>
      <c r="V79" s="33"/>
      <c r="W79" s="33"/>
      <c r="X79" s="33"/>
      <c r="Y79" s="8" t="s">
        <v>46</v>
      </c>
    </row>
    <row r="80" spans="1:25" ht="75">
      <c r="A80" s="8"/>
      <c r="B80" s="8" t="s">
        <v>12</v>
      </c>
      <c r="C80" s="8" t="s">
        <v>289</v>
      </c>
      <c r="D80" s="8" t="s">
        <v>207</v>
      </c>
      <c r="E80" s="8" t="s">
        <v>147</v>
      </c>
      <c r="F80" s="8" t="s">
        <v>208</v>
      </c>
      <c r="G80" s="8" t="s">
        <v>75</v>
      </c>
      <c r="H80" s="62">
        <v>37821</v>
      </c>
      <c r="I80" s="8" t="s">
        <v>56</v>
      </c>
      <c r="J80" s="8" t="s">
        <v>137</v>
      </c>
      <c r="K80" s="8">
        <v>11</v>
      </c>
      <c r="L80" s="64">
        <v>7</v>
      </c>
      <c r="M80" s="64">
        <v>9</v>
      </c>
      <c r="N80" s="64">
        <v>0</v>
      </c>
      <c r="O80" s="64">
        <v>2</v>
      </c>
      <c r="P80" s="64">
        <v>3</v>
      </c>
      <c r="Q80" s="64">
        <v>7</v>
      </c>
      <c r="R80" s="64">
        <v>0</v>
      </c>
      <c r="S80" s="24">
        <f t="shared" si="2"/>
        <v>28</v>
      </c>
      <c r="T80" s="64">
        <v>100</v>
      </c>
      <c r="U80" s="9">
        <f t="shared" si="3"/>
        <v>0.28</v>
      </c>
      <c r="V80" s="33"/>
      <c r="W80" s="33"/>
      <c r="X80" s="33"/>
      <c r="Y80" s="8" t="s">
        <v>219</v>
      </c>
    </row>
    <row r="81" spans="1:25" ht="18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22.5">
      <c r="A82" s="72" t="s">
        <v>42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</row>
    <row r="83" spans="1:25" ht="23.25">
      <c r="A83" s="73" t="s">
        <v>234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84" spans="1:25" ht="23.25">
      <c r="A84" s="72" t="s">
        <v>54</v>
      </c>
      <c r="B84" s="71"/>
      <c r="C84" s="71"/>
      <c r="D84" s="71"/>
      <c r="E84" s="71"/>
      <c r="F84" s="71"/>
      <c r="G84" s="71"/>
      <c r="H84" s="71"/>
      <c r="I84" s="71"/>
      <c r="J84" s="71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23.25">
      <c r="A85" s="66" t="s">
        <v>305</v>
      </c>
      <c r="B85" s="6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23.25">
      <c r="A86" s="70" t="s">
        <v>298</v>
      </c>
      <c r="B86" s="70"/>
      <c r="C86" s="70"/>
      <c r="D86" s="70"/>
      <c r="E86" s="70"/>
      <c r="F86" s="70"/>
      <c r="G86" s="70"/>
      <c r="H86" s="70"/>
      <c r="I86" s="70"/>
      <c r="J86" s="7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23.25">
      <c r="A87" s="70" t="s">
        <v>299</v>
      </c>
      <c r="B87" s="70"/>
      <c r="C87" s="70"/>
      <c r="D87" s="70"/>
      <c r="E87" s="70"/>
      <c r="F87" s="70"/>
      <c r="G87" s="70"/>
      <c r="H87" s="70"/>
      <c r="I87" s="70"/>
      <c r="J87" s="7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23.25">
      <c r="A88" s="70" t="s">
        <v>300</v>
      </c>
      <c r="B88" s="71"/>
      <c r="C88" s="71"/>
      <c r="D88" s="71"/>
      <c r="E88" s="71"/>
      <c r="F88" s="71"/>
      <c r="G88" s="71"/>
      <c r="H88" s="71"/>
      <c r="I88" s="71"/>
      <c r="J88" s="71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23.25">
      <c r="A89" s="68" t="s">
        <v>301</v>
      </c>
      <c r="B89" s="68"/>
      <c r="C89" s="66"/>
      <c r="D89" s="66"/>
      <c r="E89" s="66"/>
      <c r="F89" s="66"/>
      <c r="G89" s="66"/>
      <c r="H89" s="66"/>
      <c r="I89" s="66"/>
      <c r="J89" s="6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23.25">
      <c r="A90" s="68" t="s">
        <v>306</v>
      </c>
      <c r="B90" s="68"/>
      <c r="C90" s="66"/>
      <c r="D90" s="66"/>
      <c r="E90" s="66"/>
      <c r="F90" s="66"/>
      <c r="G90" s="66"/>
      <c r="H90" s="66"/>
      <c r="I90" s="66"/>
      <c r="J90" s="6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23.25">
      <c r="A91" s="68" t="s">
        <v>307</v>
      </c>
      <c r="B91" s="68"/>
      <c r="C91" s="66"/>
      <c r="D91" s="66"/>
      <c r="E91" s="66"/>
      <c r="F91" s="66"/>
      <c r="G91" s="66"/>
      <c r="H91" s="66"/>
      <c r="I91" s="66"/>
      <c r="J91" s="6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23.25">
      <c r="A92" s="66" t="s">
        <v>302</v>
      </c>
      <c r="D92" s="66"/>
      <c r="E92" s="66"/>
      <c r="F92" s="66"/>
      <c r="G92" s="66"/>
      <c r="H92" s="66"/>
      <c r="I92" s="66"/>
      <c r="J92" s="6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23.25">
      <c r="A93" s="66" t="s">
        <v>303</v>
      </c>
      <c r="D93" s="66"/>
      <c r="E93" s="66"/>
      <c r="F93" s="66"/>
      <c r="G93" s="66"/>
      <c r="H93" s="66"/>
      <c r="I93" s="66"/>
      <c r="J93" s="6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23.25">
      <c r="A94" s="70" t="s">
        <v>304</v>
      </c>
      <c r="B94" s="70"/>
      <c r="C94" s="70"/>
      <c r="D94" s="70"/>
      <c r="E94" s="70"/>
      <c r="F94" s="70"/>
      <c r="G94" s="70"/>
      <c r="H94" s="70"/>
      <c r="I94" s="70"/>
      <c r="J94" s="70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23.2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23.2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8" spans="2:5" ht="15.75">
      <c r="B98" s="14" t="s">
        <v>18</v>
      </c>
      <c r="C98" s="14" t="s">
        <v>19</v>
      </c>
      <c r="D98" s="14" t="s">
        <v>20</v>
      </c>
      <c r="E98" s="14" t="s">
        <v>21</v>
      </c>
    </row>
    <row r="99" spans="2:5" ht="22.5">
      <c r="B99" s="53">
        <v>7</v>
      </c>
      <c r="C99" s="82"/>
      <c r="D99" s="82"/>
      <c r="E99" s="82"/>
    </row>
    <row r="100" spans="2:5" ht="23.25">
      <c r="B100" s="13">
        <v>8</v>
      </c>
      <c r="C100" s="83"/>
      <c r="D100" s="83"/>
      <c r="E100" s="83"/>
    </row>
    <row r="101" spans="2:5" ht="23.25">
      <c r="B101" s="13">
        <v>9</v>
      </c>
      <c r="C101" s="13">
        <v>16</v>
      </c>
      <c r="D101" s="13">
        <v>1</v>
      </c>
      <c r="E101" s="13">
        <v>4</v>
      </c>
    </row>
    <row r="102" spans="2:5" ht="23.25">
      <c r="B102" s="13">
        <v>10</v>
      </c>
      <c r="C102" s="13">
        <v>31</v>
      </c>
      <c r="D102" s="13">
        <v>1</v>
      </c>
      <c r="E102" s="13">
        <v>9</v>
      </c>
    </row>
    <row r="103" spans="2:5" ht="23.25">
      <c r="B103" s="13">
        <v>11</v>
      </c>
      <c r="C103" s="13">
        <v>15</v>
      </c>
      <c r="D103" s="13">
        <v>1</v>
      </c>
      <c r="E103" s="13">
        <v>3</v>
      </c>
    </row>
    <row r="104" spans="2:5" ht="22.5">
      <c r="B104" s="17" t="s">
        <v>22</v>
      </c>
      <c r="C104" s="17">
        <f>SUM(C99:C103)</f>
        <v>62</v>
      </c>
      <c r="D104" s="17">
        <f>SUM(D99:D103)</f>
        <v>3</v>
      </c>
      <c r="E104" s="17">
        <f>SUM(E99:E103)</f>
        <v>16</v>
      </c>
    </row>
    <row r="105" spans="2:6" ht="23.25">
      <c r="B105" s="12"/>
      <c r="C105" s="12"/>
      <c r="D105" s="15">
        <f>D104/C104</f>
        <v>0.04838709677419355</v>
      </c>
      <c r="E105" s="15">
        <f>E104/C104</f>
        <v>0.25806451612903225</v>
      </c>
      <c r="F105" s="16">
        <f>SUM(D105:E105)</f>
        <v>0.3064516129032258</v>
      </c>
    </row>
    <row r="107" spans="2:18" ht="78.75">
      <c r="B107" s="18" t="s">
        <v>23</v>
      </c>
      <c r="C107" s="52" t="s">
        <v>17</v>
      </c>
      <c r="D107" s="18" t="s">
        <v>24</v>
      </c>
      <c r="E107" s="18" t="s">
        <v>25</v>
      </c>
      <c r="F107" s="18" t="s">
        <v>26</v>
      </c>
      <c r="G107" s="18" t="s">
        <v>27</v>
      </c>
      <c r="H107" s="20" t="s">
        <v>55</v>
      </c>
      <c r="I107" s="20" t="s">
        <v>29</v>
      </c>
      <c r="J107" s="18" t="s">
        <v>30</v>
      </c>
      <c r="K107" s="20" t="s">
        <v>40</v>
      </c>
      <c r="L107" s="20" t="s">
        <v>41</v>
      </c>
      <c r="M107" s="23" t="s">
        <v>31</v>
      </c>
      <c r="N107" s="34"/>
      <c r="O107" s="34"/>
      <c r="P107" s="26"/>
      <c r="Q107" s="26"/>
      <c r="R107" s="26"/>
    </row>
    <row r="108" spans="2:18" ht="21">
      <c r="B108" s="19" t="s">
        <v>28</v>
      </c>
      <c r="C108" s="80"/>
      <c r="D108" s="80"/>
      <c r="E108" s="1">
        <v>3</v>
      </c>
      <c r="F108" s="1">
        <v>6</v>
      </c>
      <c r="G108" s="1">
        <v>2</v>
      </c>
      <c r="H108" s="1">
        <v>1</v>
      </c>
      <c r="I108" s="1">
        <v>2</v>
      </c>
      <c r="J108" s="2">
        <f aca="true" t="shared" si="4" ref="J108:J118">C108+D108+E108+F108+G108</f>
        <v>11</v>
      </c>
      <c r="K108" s="2">
        <f aca="true" t="shared" si="5" ref="K108:K118">H108+I108</f>
        <v>3</v>
      </c>
      <c r="L108" s="25">
        <f aca="true" t="shared" si="6" ref="L108:L120">K108/J108</f>
        <v>0.2727272727272727</v>
      </c>
      <c r="M108" s="88" t="s">
        <v>314</v>
      </c>
      <c r="N108" s="35"/>
      <c r="O108" s="36"/>
      <c r="P108" s="27"/>
      <c r="Q108" s="27"/>
      <c r="R108" s="27"/>
    </row>
    <row r="109" spans="2:18" ht="21">
      <c r="B109" s="19" t="s">
        <v>32</v>
      </c>
      <c r="C109" s="80"/>
      <c r="D109" s="80"/>
      <c r="E109" s="80"/>
      <c r="F109" s="80"/>
      <c r="G109" s="80"/>
      <c r="H109" s="80"/>
      <c r="I109" s="80"/>
      <c r="J109" s="2">
        <f t="shared" si="4"/>
        <v>0</v>
      </c>
      <c r="K109" s="2">
        <f t="shared" si="5"/>
        <v>0</v>
      </c>
      <c r="L109" s="25" t="e">
        <f t="shared" si="6"/>
        <v>#DIV/0!</v>
      </c>
      <c r="M109" s="85"/>
      <c r="N109" s="35"/>
      <c r="O109" s="36"/>
      <c r="P109" s="27"/>
      <c r="Q109" s="27"/>
      <c r="R109" s="27"/>
    </row>
    <row r="110" spans="2:18" ht="21">
      <c r="B110" s="19" t="s">
        <v>63</v>
      </c>
      <c r="C110" s="80"/>
      <c r="D110" s="80"/>
      <c r="E110" s="1">
        <v>3</v>
      </c>
      <c r="F110" s="1">
        <v>3</v>
      </c>
      <c r="G110" s="1"/>
      <c r="H110" s="1">
        <v>0</v>
      </c>
      <c r="I110" s="1">
        <v>0</v>
      </c>
      <c r="J110" s="2">
        <f>C110+D110+E110+F110+G110</f>
        <v>6</v>
      </c>
      <c r="K110" s="2">
        <f>H110+I110</f>
        <v>0</v>
      </c>
      <c r="L110" s="25">
        <f>K110/J110</f>
        <v>0</v>
      </c>
      <c r="M110" s="86"/>
      <c r="N110" s="35"/>
      <c r="O110" s="36"/>
      <c r="P110" s="27"/>
      <c r="Q110" s="27"/>
      <c r="R110" s="27"/>
    </row>
    <row r="111" spans="2:18" ht="21">
      <c r="B111" s="19" t="s">
        <v>33</v>
      </c>
      <c r="C111" s="80"/>
      <c r="D111" s="80"/>
      <c r="E111" s="1">
        <v>2</v>
      </c>
      <c r="F111" s="1">
        <v>2</v>
      </c>
      <c r="G111" s="1"/>
      <c r="H111" s="1">
        <v>0</v>
      </c>
      <c r="I111" s="1">
        <v>0</v>
      </c>
      <c r="J111" s="2">
        <f t="shared" si="4"/>
        <v>4</v>
      </c>
      <c r="K111" s="2">
        <f t="shared" si="5"/>
        <v>0</v>
      </c>
      <c r="L111" s="25">
        <f t="shared" si="6"/>
        <v>0</v>
      </c>
      <c r="M111" s="86"/>
      <c r="N111" s="35"/>
      <c r="O111" s="36"/>
      <c r="P111" s="27"/>
      <c r="Q111" s="27"/>
      <c r="R111" s="27"/>
    </row>
    <row r="112" spans="2:18" ht="21">
      <c r="B112" s="19" t="s">
        <v>34</v>
      </c>
      <c r="C112" s="80"/>
      <c r="D112" s="80"/>
      <c r="E112" s="1"/>
      <c r="F112" s="1">
        <v>6</v>
      </c>
      <c r="G112" s="1"/>
      <c r="H112" s="1">
        <v>0</v>
      </c>
      <c r="I112" s="1">
        <v>2</v>
      </c>
      <c r="J112" s="2">
        <f t="shared" si="4"/>
        <v>6</v>
      </c>
      <c r="K112" s="2">
        <f t="shared" si="5"/>
        <v>2</v>
      </c>
      <c r="L112" s="25">
        <f t="shared" si="6"/>
        <v>0.3333333333333333</v>
      </c>
      <c r="M112" s="89">
        <v>2</v>
      </c>
      <c r="N112" s="35"/>
      <c r="O112" s="36"/>
      <c r="P112" s="27"/>
      <c r="Q112" s="27"/>
      <c r="R112" s="27"/>
    </row>
    <row r="113" spans="2:18" ht="21">
      <c r="B113" s="19" t="s">
        <v>35</v>
      </c>
      <c r="C113" s="80"/>
      <c r="D113" s="80"/>
      <c r="E113" s="1">
        <v>4</v>
      </c>
      <c r="F113" s="1">
        <v>5</v>
      </c>
      <c r="G113" s="1">
        <v>2</v>
      </c>
      <c r="H113" s="1">
        <v>0</v>
      </c>
      <c r="I113" s="1">
        <v>3</v>
      </c>
      <c r="J113" s="2">
        <f t="shared" si="4"/>
        <v>11</v>
      </c>
      <c r="K113" s="2">
        <f t="shared" si="5"/>
        <v>3</v>
      </c>
      <c r="L113" s="25">
        <f t="shared" si="6"/>
        <v>0.2727272727272727</v>
      </c>
      <c r="M113" s="87" t="s">
        <v>314</v>
      </c>
      <c r="N113" s="35"/>
      <c r="O113" s="36"/>
      <c r="P113" s="27"/>
      <c r="Q113" s="27"/>
      <c r="R113" s="27"/>
    </row>
    <row r="114" spans="2:18" ht="21">
      <c r="B114" s="19" t="s">
        <v>36</v>
      </c>
      <c r="C114" s="80"/>
      <c r="D114" s="80"/>
      <c r="E114" s="80"/>
      <c r="F114" s="80"/>
      <c r="G114" s="80"/>
      <c r="H114" s="80"/>
      <c r="I114" s="80"/>
      <c r="J114" s="2">
        <f t="shared" si="4"/>
        <v>0</v>
      </c>
      <c r="K114" s="2">
        <f t="shared" si="5"/>
        <v>0</v>
      </c>
      <c r="L114" s="25" t="e">
        <f t="shared" si="6"/>
        <v>#DIV/0!</v>
      </c>
      <c r="M114" s="85"/>
      <c r="N114" s="35"/>
      <c r="O114" s="36"/>
      <c r="P114" s="27"/>
      <c r="Q114" s="27"/>
      <c r="R114" s="27"/>
    </row>
    <row r="115" spans="2:18" ht="21">
      <c r="B115" s="19" t="s">
        <v>37</v>
      </c>
      <c r="C115" s="80"/>
      <c r="D115" s="80"/>
      <c r="E115" s="80"/>
      <c r="F115" s="80"/>
      <c r="G115" s="80"/>
      <c r="H115" s="80"/>
      <c r="I115" s="80"/>
      <c r="J115" s="2">
        <f t="shared" si="4"/>
        <v>0</v>
      </c>
      <c r="K115" s="2">
        <f t="shared" si="5"/>
        <v>0</v>
      </c>
      <c r="L115" s="25" t="e">
        <f t="shared" si="6"/>
        <v>#DIV/0!</v>
      </c>
      <c r="M115" s="85"/>
      <c r="N115" s="35"/>
      <c r="O115" s="36"/>
      <c r="P115" s="27"/>
      <c r="Q115" s="27"/>
      <c r="R115" s="27"/>
    </row>
    <row r="116" spans="2:18" ht="21">
      <c r="B116" s="19" t="s">
        <v>38</v>
      </c>
      <c r="C116" s="80"/>
      <c r="D116" s="80"/>
      <c r="E116" s="1"/>
      <c r="F116" s="1">
        <v>1</v>
      </c>
      <c r="G116" s="1">
        <v>3</v>
      </c>
      <c r="H116" s="1">
        <v>0</v>
      </c>
      <c r="I116" s="1">
        <v>1</v>
      </c>
      <c r="J116" s="2">
        <f t="shared" si="4"/>
        <v>4</v>
      </c>
      <c r="K116" s="2">
        <f t="shared" si="5"/>
        <v>1</v>
      </c>
      <c r="L116" s="25">
        <f t="shared" si="6"/>
        <v>0.25</v>
      </c>
      <c r="M116" s="84">
        <v>5</v>
      </c>
      <c r="N116" s="35"/>
      <c r="O116" s="36"/>
      <c r="P116" s="27"/>
      <c r="Q116" s="27"/>
      <c r="R116" s="27"/>
    </row>
    <row r="117" spans="2:18" ht="24" customHeight="1">
      <c r="B117" s="19" t="s">
        <v>57</v>
      </c>
      <c r="C117" s="80"/>
      <c r="D117" s="80"/>
      <c r="E117" s="80"/>
      <c r="F117" s="80"/>
      <c r="G117" s="80"/>
      <c r="H117" s="80"/>
      <c r="I117" s="80"/>
      <c r="J117" s="2">
        <f t="shared" si="4"/>
        <v>0</v>
      </c>
      <c r="K117" s="2">
        <f t="shared" si="5"/>
        <v>0</v>
      </c>
      <c r="L117" s="25" t="e">
        <f t="shared" si="6"/>
        <v>#DIV/0!</v>
      </c>
      <c r="M117" s="85"/>
      <c r="N117" s="35"/>
      <c r="O117" s="36"/>
      <c r="P117" s="27"/>
      <c r="Q117" s="27"/>
      <c r="R117" s="27"/>
    </row>
    <row r="118" spans="2:18" ht="37.5">
      <c r="B118" s="19" t="s">
        <v>61</v>
      </c>
      <c r="C118" s="80"/>
      <c r="D118" s="80"/>
      <c r="E118" s="1">
        <v>4</v>
      </c>
      <c r="F118" s="1">
        <v>8</v>
      </c>
      <c r="G118" s="1">
        <v>8</v>
      </c>
      <c r="H118" s="1">
        <v>2</v>
      </c>
      <c r="I118" s="1">
        <v>8</v>
      </c>
      <c r="J118" s="2">
        <f t="shared" si="4"/>
        <v>20</v>
      </c>
      <c r="K118" s="2">
        <f t="shared" si="5"/>
        <v>10</v>
      </c>
      <c r="L118" s="25">
        <f t="shared" si="6"/>
        <v>0.5</v>
      </c>
      <c r="M118" s="89">
        <v>1</v>
      </c>
      <c r="N118" s="35"/>
      <c r="O118" s="36"/>
      <c r="P118" s="27"/>
      <c r="Q118" s="27"/>
      <c r="R118" s="27"/>
    </row>
    <row r="119" spans="2:18" ht="21">
      <c r="B119" s="21" t="s">
        <v>39</v>
      </c>
      <c r="C119" s="22">
        <f>SUM(C108:C118)</f>
        <v>0</v>
      </c>
      <c r="D119" s="22">
        <f>SUM(D108:D118)</f>
        <v>0</v>
      </c>
      <c r="E119" s="22">
        <f>SUM(E108:E118)</f>
        <v>16</v>
      </c>
      <c r="F119" s="22">
        <f>SUM(F108:F118)</f>
        <v>31</v>
      </c>
      <c r="G119" s="22">
        <f>SUM(G108:G118)</f>
        <v>15</v>
      </c>
      <c r="H119" s="22">
        <f>SUBTOTAL(9,H108:H118)</f>
        <v>3</v>
      </c>
      <c r="I119" s="22">
        <f>SUM(I108:I118)</f>
        <v>16</v>
      </c>
      <c r="J119" s="22">
        <f>SUM(J108:J118)</f>
        <v>62</v>
      </c>
      <c r="K119" s="22">
        <f>SUM(K108:K118)</f>
        <v>19</v>
      </c>
      <c r="L119" s="45">
        <f t="shared" si="6"/>
        <v>0.3064516129032258</v>
      </c>
      <c r="M119" s="46"/>
      <c r="N119" s="37"/>
      <c r="O119" s="36"/>
      <c r="P119" s="27"/>
      <c r="Q119" s="27"/>
      <c r="R119" s="27"/>
    </row>
    <row r="120" spans="2:13" ht="18.75">
      <c r="B120" s="47" t="s">
        <v>64</v>
      </c>
      <c r="C120" s="81">
        <f aca="true" t="shared" si="7" ref="C120:K120">C119-C118</f>
        <v>0</v>
      </c>
      <c r="D120" s="81">
        <f t="shared" si="7"/>
        <v>0</v>
      </c>
      <c r="E120" s="48">
        <f t="shared" si="7"/>
        <v>12</v>
      </c>
      <c r="F120" s="48">
        <f t="shared" si="7"/>
        <v>23</v>
      </c>
      <c r="G120" s="48">
        <f t="shared" si="7"/>
        <v>7</v>
      </c>
      <c r="H120" s="48">
        <f t="shared" si="7"/>
        <v>1</v>
      </c>
      <c r="I120" s="48">
        <f t="shared" si="7"/>
        <v>8</v>
      </c>
      <c r="J120" s="48">
        <f t="shared" si="7"/>
        <v>42</v>
      </c>
      <c r="K120" s="48">
        <f t="shared" si="7"/>
        <v>9</v>
      </c>
      <c r="L120" s="49">
        <f t="shared" si="6"/>
        <v>0.21428571428571427</v>
      </c>
      <c r="M120" s="48"/>
    </row>
    <row r="121" spans="3:13" ht="18.75">
      <c r="C121" s="48"/>
      <c r="D121" s="48"/>
      <c r="E121" s="48"/>
      <c r="F121" s="48"/>
      <c r="G121" s="50"/>
      <c r="H121" s="50"/>
      <c r="I121" s="50"/>
      <c r="J121" s="50"/>
      <c r="K121" s="50"/>
      <c r="L121" s="51"/>
      <c r="M121" s="50"/>
    </row>
    <row r="122" spans="2:6" ht="75">
      <c r="B122" s="18" t="s">
        <v>23</v>
      </c>
      <c r="C122" s="18" t="s">
        <v>58</v>
      </c>
      <c r="D122" s="18" t="s">
        <v>59</v>
      </c>
      <c r="E122" s="18" t="s">
        <v>60</v>
      </c>
      <c r="F122" s="18" t="s">
        <v>62</v>
      </c>
    </row>
    <row r="123" spans="2:6" ht="18.75">
      <c r="B123" s="19" t="s">
        <v>28</v>
      </c>
      <c r="C123" s="31">
        <v>406</v>
      </c>
      <c r="D123" s="31">
        <v>11</v>
      </c>
      <c r="E123" s="38">
        <f>C123/D123</f>
        <v>36.90909090909091</v>
      </c>
      <c r="F123" s="92">
        <v>3</v>
      </c>
    </row>
    <row r="124" spans="2:6" ht="18.75">
      <c r="B124" s="40" t="s">
        <v>32</v>
      </c>
      <c r="C124" s="80"/>
      <c r="D124" s="80"/>
      <c r="E124" s="38" t="e">
        <f>C124/D124</f>
        <v>#DIV/0!</v>
      </c>
      <c r="F124" s="90"/>
    </row>
    <row r="125" spans="2:6" ht="18.75">
      <c r="B125" s="40" t="s">
        <v>63</v>
      </c>
      <c r="C125" s="31">
        <v>182</v>
      </c>
      <c r="D125" s="31">
        <v>6</v>
      </c>
      <c r="E125" s="38">
        <f>C125/D125</f>
        <v>30.333333333333332</v>
      </c>
      <c r="F125" s="39">
        <v>6</v>
      </c>
    </row>
    <row r="126" spans="2:6" ht="18.75">
      <c r="B126" s="40" t="s">
        <v>33</v>
      </c>
      <c r="C126" s="31">
        <v>133</v>
      </c>
      <c r="D126" s="31">
        <v>4</v>
      </c>
      <c r="E126" s="38">
        <f aca="true" t="shared" si="8" ref="E126:E133">C126/D126</f>
        <v>33.25</v>
      </c>
      <c r="F126" s="39">
        <v>5</v>
      </c>
    </row>
    <row r="127" spans="2:6" ht="18.75">
      <c r="B127" s="40" t="s">
        <v>34</v>
      </c>
      <c r="C127" s="31">
        <v>153</v>
      </c>
      <c r="D127" s="31">
        <v>6</v>
      </c>
      <c r="E127" s="38">
        <f t="shared" si="8"/>
        <v>25.5</v>
      </c>
      <c r="F127" s="39">
        <v>7</v>
      </c>
    </row>
    <row r="128" spans="2:6" ht="18.75">
      <c r="B128" s="40" t="s">
        <v>35</v>
      </c>
      <c r="C128" s="31">
        <v>430</v>
      </c>
      <c r="D128" s="31">
        <v>11</v>
      </c>
      <c r="E128" s="38">
        <f t="shared" si="8"/>
        <v>39.09090909090909</v>
      </c>
      <c r="F128" s="92">
        <v>2</v>
      </c>
    </row>
    <row r="129" spans="2:6" ht="18.75">
      <c r="B129" s="40" t="s">
        <v>36</v>
      </c>
      <c r="C129" s="80"/>
      <c r="D129" s="80"/>
      <c r="E129" s="38" t="e">
        <f t="shared" si="8"/>
        <v>#DIV/0!</v>
      </c>
      <c r="F129" s="91"/>
    </row>
    <row r="130" spans="2:6" ht="18.75">
      <c r="B130" s="40" t="s">
        <v>37</v>
      </c>
      <c r="C130" s="80"/>
      <c r="D130" s="80"/>
      <c r="E130" s="38" t="e">
        <f t="shared" si="8"/>
        <v>#DIV/0!</v>
      </c>
      <c r="F130" s="91"/>
    </row>
    <row r="131" spans="2:6" ht="18.75">
      <c r="B131" s="40" t="s">
        <v>38</v>
      </c>
      <c r="C131" s="31">
        <v>147</v>
      </c>
      <c r="D131" s="31">
        <v>4</v>
      </c>
      <c r="E131" s="38">
        <f t="shared" si="8"/>
        <v>36.75</v>
      </c>
      <c r="F131" s="69" t="s">
        <v>313</v>
      </c>
    </row>
    <row r="132" spans="2:6" ht="21" customHeight="1">
      <c r="B132" s="40" t="s">
        <v>57</v>
      </c>
      <c r="C132" s="80"/>
      <c r="D132" s="80"/>
      <c r="E132" s="38" t="e">
        <f t="shared" si="8"/>
        <v>#DIV/0!</v>
      </c>
      <c r="F132" s="91"/>
    </row>
    <row r="133" spans="2:6" ht="37.5">
      <c r="B133" s="19" t="s">
        <v>61</v>
      </c>
      <c r="C133" s="31">
        <v>980</v>
      </c>
      <c r="D133" s="31">
        <v>20</v>
      </c>
      <c r="E133" s="38">
        <f t="shared" si="8"/>
        <v>49</v>
      </c>
      <c r="F133" s="93" t="s">
        <v>312</v>
      </c>
    </row>
    <row r="134" spans="2:6" ht="18.75">
      <c r="B134" s="41" t="s">
        <v>39</v>
      </c>
      <c r="C134" s="41">
        <f>SUM(C123:C133)</f>
        <v>2431</v>
      </c>
      <c r="D134" s="41">
        <f>SUBTOTAL(9,D123:D133)</f>
        <v>62</v>
      </c>
      <c r="E134" s="42">
        <f>C134/D134</f>
        <v>39.20967741935484</v>
      </c>
      <c r="F134" s="41"/>
    </row>
    <row r="135" spans="2:6" ht="18.75">
      <c r="B135" s="40" t="s">
        <v>64</v>
      </c>
      <c r="C135" s="43">
        <f>C123+C124+C125+C126+C127+C128+C129+C130+C131+C132+H130</f>
        <v>1451</v>
      </c>
      <c r="D135" s="43">
        <f>D123+D124+D125+D126+D127+D128+D129+D130+D131+D132+I130</f>
        <v>42</v>
      </c>
      <c r="E135" s="44">
        <f>C135/D135</f>
        <v>34.54761904761905</v>
      </c>
      <c r="F135" s="43"/>
    </row>
  </sheetData>
  <sheetProtection/>
  <autoFilter ref="A18:Y80">
    <sortState ref="A19:Y135">
      <sortCondition descending="1" sortBy="value" ref="S19:S135"/>
    </sortState>
  </autoFilter>
  <mergeCells count="23">
    <mergeCell ref="A6:Y6"/>
    <mergeCell ref="A7:Y7"/>
    <mergeCell ref="A9:Y9"/>
    <mergeCell ref="A10:Y10"/>
    <mergeCell ref="A15:Y15"/>
    <mergeCell ref="A16:Y16"/>
    <mergeCell ref="A12:Y12"/>
    <mergeCell ref="A13:Y13"/>
    <mergeCell ref="A1:Y1"/>
    <mergeCell ref="A2:Y2"/>
    <mergeCell ref="A3:Y3"/>
    <mergeCell ref="B4:D4"/>
    <mergeCell ref="S4:W4"/>
    <mergeCell ref="A5:Y5"/>
    <mergeCell ref="A94:J94"/>
    <mergeCell ref="A95:J95"/>
    <mergeCell ref="A96:J96"/>
    <mergeCell ref="A82:Y82"/>
    <mergeCell ref="A83:Y83"/>
    <mergeCell ref="A84:J84"/>
    <mergeCell ref="A86:J86"/>
    <mergeCell ref="A87:J87"/>
    <mergeCell ref="A88:J88"/>
  </mergeCells>
  <printOptions horizontalCentered="1"/>
  <pageMargins left="0.31496062992125984" right="0.31496062992125984" top="0.3543307086614173" bottom="0.3543307086614173" header="0" footer="0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2020-12-03T15:38:39Z</cp:lastPrinted>
  <dcterms:created xsi:type="dcterms:W3CDTF">2015-08-25T10:03:36Z</dcterms:created>
  <dcterms:modified xsi:type="dcterms:W3CDTF">2020-12-03T15:38:46Z</dcterms:modified>
  <cp:category/>
  <cp:version/>
  <cp:contentType/>
  <cp:contentStatus/>
</cp:coreProperties>
</file>